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0920" windowHeight="6030" tabRatio="676" activeTab="0"/>
  </bookViews>
  <sheets>
    <sheet name="stan na 31.12.2010" sheetId="1" r:id="rId1"/>
  </sheets>
  <definedNames/>
  <calcPr fullCalcOnLoad="1"/>
</workbook>
</file>

<file path=xl/sharedStrings.xml><?xml version="1.0" encoding="utf-8"?>
<sst xmlns="http://schemas.openxmlformats.org/spreadsheetml/2006/main" count="312" uniqueCount="48">
  <si>
    <t>ogółem</t>
  </si>
  <si>
    <t xml:space="preserve">Limit środków FP </t>
  </si>
  <si>
    <t>SZKOLENIA</t>
  </si>
  <si>
    <t>rodzaj programu</t>
  </si>
  <si>
    <t>PRZYGOTOWANIE ZAWODOWE</t>
  </si>
  <si>
    <t>KOSZTY DOJAZDU I ZAKWATEROWANIA</t>
  </si>
  <si>
    <t>DOTACJE NA PODJCIE DZIAŁALNOŚCI GOSPODARCZEJ</t>
  </si>
  <si>
    <t>ROBOTY PUBLICZNE</t>
  </si>
  <si>
    <t xml:space="preserve">ogółem </t>
  </si>
  <si>
    <t>wykonanie</t>
  </si>
  <si>
    <t>z tego:</t>
  </si>
  <si>
    <t>wolne środki</t>
  </si>
  <si>
    <t>AKTYWNE    FOMY</t>
  </si>
  <si>
    <t>STAŻ    ZAWODOWY</t>
  </si>
  <si>
    <t xml:space="preserve">PRACE INTERWENCYJNE </t>
  </si>
  <si>
    <t>PUP   OGÓŁEM</t>
  </si>
  <si>
    <t xml:space="preserve">liczba osób objęta programami </t>
  </si>
  <si>
    <t>REF. WYPOSAŻENIA I DOPOSAŻENIA STANOWISK PRACY</t>
  </si>
  <si>
    <t xml:space="preserve">AKTYWNEGO PRZECIWDZIAŁANIA BEZROBOCIU REALIZOWANE PRZEZ PUP W BRODNICY </t>
  </si>
  <si>
    <t xml:space="preserve">SPRAWOZDANIE Z WYKORZYSTANIA ŚRODKÓW FP PRZEZNACZONYCH NA PROGRAMY </t>
  </si>
  <si>
    <t>wg. Algorytmu</t>
  </si>
  <si>
    <t>PRACE SPOŁECZNIE UŻYTECZNE</t>
  </si>
  <si>
    <t>OGÓŁEM</t>
  </si>
  <si>
    <t xml:space="preserve">rodzaj programu </t>
  </si>
  <si>
    <t>Aktywne formy</t>
  </si>
  <si>
    <t>AKTYWNE    FORMY</t>
  </si>
  <si>
    <t>UBEZPOIECZENIA SPOŁECZNE ROLNIKÓW</t>
  </si>
  <si>
    <t xml:space="preserve">wg. Algorytmu </t>
  </si>
  <si>
    <t>Limit środków FP</t>
  </si>
  <si>
    <t>POZOSTAŁE BADANIA LEKARSKIE</t>
  </si>
  <si>
    <r>
      <t xml:space="preserve"> wydatki wykonane                                                                 </t>
    </r>
    <r>
      <rPr>
        <i/>
        <sz val="6"/>
        <rFont val="Arial CE"/>
        <family val="2"/>
      </rPr>
      <t xml:space="preserve"> wg. spraw. finansowego </t>
    </r>
  </si>
  <si>
    <t>STUDIA PODYPLOMOWE</t>
  </si>
  <si>
    <t>Przygotowanie zawodwe dorosłych</t>
  </si>
  <si>
    <t>Koszty opieki nad dzieckiem /osobą zależną</t>
  </si>
  <si>
    <t>STYPENDIUM NAUKOWE</t>
  </si>
  <si>
    <r>
      <t>w tym:</t>
    </r>
    <r>
      <rPr>
        <sz val="8"/>
        <rFont val="Arial CE"/>
        <family val="2"/>
      </rPr>
      <t xml:space="preserve"> kontynuacja zadań z 2009r.</t>
    </r>
  </si>
  <si>
    <t>środki zaangażowane w umowach do zapłacenia do 31.12.10r.</t>
  </si>
  <si>
    <t>zobowiązania na rok 2011</t>
  </si>
  <si>
    <r>
      <t xml:space="preserve"> wydatki wykonane                                             </t>
    </r>
    <r>
      <rPr>
        <i/>
        <sz val="6"/>
        <rFont val="Arial CE"/>
        <family val="2"/>
      </rPr>
      <t xml:space="preserve"> wg. spraw. finansowego </t>
    </r>
  </si>
  <si>
    <t xml:space="preserve">do 30 roku życia </t>
  </si>
  <si>
    <t>45/50 Plus</t>
  </si>
  <si>
    <t>do 30 roku życia</t>
  </si>
  <si>
    <t>45/50 plus</t>
  </si>
  <si>
    <t>Rozwój przedsiębiorczości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</si>
  <si>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</si>
  <si>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(z wyłączeniem Poddziałania 6.1.3) - stan na dzień 31.12.2010r. </t>
  </si>
  <si>
    <t>Załącznik nr 2</t>
  </si>
  <si>
    <r>
      <t xml:space="preserve"> wydatki wykonane                                                                 </t>
    </r>
    <r>
      <rPr>
        <i/>
        <sz val="6"/>
        <rFont val="Arial CE"/>
        <family val="2"/>
      </rPr>
      <t xml:space="preserve"> wg. spraw. Finansowego - STAN NA</t>
    </r>
    <r>
      <rPr>
        <i/>
        <sz val="6"/>
        <color indexed="10"/>
        <rFont val="Arial CE"/>
        <family val="0"/>
      </rPr>
      <t xml:space="preserve"> 31.12.2010r</t>
    </r>
    <r>
      <rPr>
        <i/>
        <sz val="6"/>
        <rFont val="Arial CE"/>
        <family val="2"/>
      </rPr>
      <t>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</si>
</sst>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\ &quot;zł&quot;"/>
    <numFmt numFmtId="166" formatCode="[$-415]d\ mmmm\ yyyy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#,##0.000"/>
    <numFmt numFmtId="172" formatCode="#,##0.0000"/>
  </numFmts>
  <fonts count="46">
    <font>
      <sz val="10"/>
      <name val="Arial CE"/>
      <family val="0"/>
    </font>
    <font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i/>
      <sz val="6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color indexed="8"/>
      <name val="Arial CE"/>
      <family val="2"/>
    </font>
    <font>
      <b/>
      <sz val="8"/>
      <color indexed="10"/>
      <name val="Arial CE"/>
      <family val="2"/>
    </font>
    <font>
      <i/>
      <sz val="6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2" borderId="0" xfId="0" applyFont="1" applyFill="1" applyAlignment="1">
      <alignment vertical="center" wrapText="1"/>
    </xf>
    <xf numFmtId="3" fontId="1" fillId="33" borderId="10" xfId="0" applyNumberFormat="1" applyFont="1" applyFill="1" applyBorder="1" applyAlignment="1">
      <alignment vertical="center" wrapText="1"/>
    </xf>
    <xf numFmtId="3" fontId="1" fillId="33" borderId="11" xfId="0" applyNumberFormat="1" applyFont="1" applyFill="1" applyBorder="1" applyAlignment="1" applyProtection="1">
      <alignment vertical="center" wrapText="1"/>
      <protection locked="0"/>
    </xf>
    <xf numFmtId="0" fontId="0" fillId="32" borderId="0" xfId="0" applyFill="1" applyAlignment="1">
      <alignment/>
    </xf>
    <xf numFmtId="3" fontId="1" fillId="33" borderId="12" xfId="0" applyNumberFormat="1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 vertical="center" wrapText="1"/>
    </xf>
    <xf numFmtId="3" fontId="1" fillId="32" borderId="13" xfId="0" applyNumberFormat="1" applyFont="1" applyFill="1" applyBorder="1" applyAlignment="1">
      <alignment vertical="center" wrapText="1"/>
    </xf>
    <xf numFmtId="3" fontId="1" fillId="32" borderId="11" xfId="0" applyNumberFormat="1" applyFont="1" applyFill="1" applyBorder="1" applyAlignment="1">
      <alignment vertical="center" wrapText="1"/>
    </xf>
    <xf numFmtId="3" fontId="1" fillId="32" borderId="14" xfId="0" applyNumberFormat="1" applyFont="1" applyFill="1" applyBorder="1" applyAlignment="1">
      <alignment vertical="center" wrapText="1"/>
    </xf>
    <xf numFmtId="3" fontId="1" fillId="32" borderId="15" xfId="0" applyNumberFormat="1" applyFont="1" applyFill="1" applyBorder="1" applyAlignment="1">
      <alignment vertical="center" wrapText="1"/>
    </xf>
    <xf numFmtId="3" fontId="1" fillId="32" borderId="16" xfId="0" applyNumberFormat="1" applyFont="1" applyFill="1" applyBorder="1" applyAlignment="1">
      <alignment vertical="center" wrapText="1"/>
    </xf>
    <xf numFmtId="3" fontId="1" fillId="32" borderId="15" xfId="0" applyNumberFormat="1" applyFont="1" applyFill="1" applyBorder="1" applyAlignment="1" applyProtection="1">
      <alignment vertical="center" wrapText="1"/>
      <protection locked="0"/>
    </xf>
    <xf numFmtId="0" fontId="3" fillId="32" borderId="17" xfId="0" applyFont="1" applyFill="1" applyBorder="1" applyAlignment="1">
      <alignment vertical="center" wrapText="1"/>
    </xf>
    <xf numFmtId="0" fontId="2" fillId="32" borderId="18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3" fillId="32" borderId="18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32" borderId="24" xfId="0" applyFont="1" applyFill="1" applyBorder="1" applyAlignment="1">
      <alignment vertical="center" wrapText="1"/>
    </xf>
    <xf numFmtId="3" fontId="1" fillId="32" borderId="25" xfId="0" applyNumberFormat="1" applyFont="1" applyFill="1" applyBorder="1" applyAlignment="1" applyProtection="1">
      <alignment vertical="center" wrapText="1"/>
      <protection locked="0"/>
    </xf>
    <xf numFmtId="0" fontId="0" fillId="34" borderId="0" xfId="0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26" xfId="0" applyBorder="1" applyAlignment="1">
      <alignment/>
    </xf>
    <xf numFmtId="3" fontId="9" fillId="33" borderId="10" xfId="0" applyNumberFormat="1" applyFont="1" applyFill="1" applyBorder="1" applyAlignment="1">
      <alignment vertical="center" wrapText="1"/>
    </xf>
    <xf numFmtId="3" fontId="1" fillId="35" borderId="15" xfId="0" applyNumberFormat="1" applyFont="1" applyFill="1" applyBorder="1" applyAlignment="1">
      <alignment vertical="center" wrapText="1"/>
    </xf>
    <xf numFmtId="3" fontId="1" fillId="35" borderId="13" xfId="0" applyNumberFormat="1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3" fontId="1" fillId="33" borderId="27" xfId="0" applyNumberFormat="1" applyFont="1" applyFill="1" applyBorder="1" applyAlignment="1">
      <alignment vertical="center" wrapText="1"/>
    </xf>
    <xf numFmtId="3" fontId="1" fillId="32" borderId="28" xfId="0" applyNumberFormat="1" applyFont="1" applyFill="1" applyBorder="1" applyAlignment="1">
      <alignment vertical="center" wrapText="1"/>
    </xf>
    <xf numFmtId="3" fontId="1" fillId="32" borderId="29" xfId="0" applyNumberFormat="1" applyFont="1" applyFill="1" applyBorder="1" applyAlignment="1">
      <alignment vertical="center" wrapText="1"/>
    </xf>
    <xf numFmtId="3" fontId="1" fillId="33" borderId="30" xfId="0" applyNumberFormat="1" applyFont="1" applyFill="1" applyBorder="1" applyAlignment="1">
      <alignment vertical="center" wrapText="1"/>
    </xf>
    <xf numFmtId="3" fontId="1" fillId="33" borderId="31" xfId="0" applyNumberFormat="1" applyFont="1" applyFill="1" applyBorder="1" applyAlignment="1">
      <alignment vertical="center" wrapText="1"/>
    </xf>
    <xf numFmtId="3" fontId="1" fillId="32" borderId="29" xfId="0" applyNumberFormat="1" applyFont="1" applyFill="1" applyBorder="1" applyAlignment="1" applyProtection="1">
      <alignment vertical="center" wrapText="1"/>
      <protection locked="0"/>
    </xf>
    <xf numFmtId="3" fontId="1" fillId="36" borderId="27" xfId="0" applyNumberFormat="1" applyFont="1" applyFill="1" applyBorder="1" applyAlignment="1">
      <alignment vertical="center" wrapText="1"/>
    </xf>
    <xf numFmtId="3" fontId="1" fillId="36" borderId="11" xfId="0" applyNumberFormat="1" applyFont="1" applyFill="1" applyBorder="1" applyAlignment="1">
      <alignment vertical="center" wrapText="1"/>
    </xf>
    <xf numFmtId="3" fontId="1" fillId="0" borderId="32" xfId="0" applyNumberFormat="1" applyFont="1" applyBorder="1" applyAlignment="1" applyProtection="1">
      <alignment vertical="center" wrapText="1"/>
      <protection locked="0"/>
    </xf>
    <xf numFmtId="3" fontId="1" fillId="0" borderId="33" xfId="0" applyNumberFormat="1" applyFont="1" applyBorder="1" applyAlignment="1" applyProtection="1">
      <alignment vertical="center" wrapText="1"/>
      <protection locked="0"/>
    </xf>
    <xf numFmtId="3" fontId="1" fillId="36" borderId="34" xfId="0" applyNumberFormat="1" applyFont="1" applyFill="1" applyBorder="1" applyAlignment="1">
      <alignment vertical="center" wrapText="1"/>
    </xf>
    <xf numFmtId="3" fontId="1" fillId="32" borderId="35" xfId="0" applyNumberFormat="1" applyFont="1" applyFill="1" applyBorder="1" applyAlignment="1" applyProtection="1">
      <alignment vertical="center" wrapText="1"/>
      <protection locked="0"/>
    </xf>
    <xf numFmtId="3" fontId="1" fillId="33" borderId="30" xfId="0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Border="1" applyAlignment="1" applyProtection="1">
      <alignment vertical="center" wrapText="1"/>
      <protection locked="0"/>
    </xf>
    <xf numFmtId="3" fontId="1" fillId="0" borderId="23" xfId="0" applyNumberFormat="1" applyFont="1" applyBorder="1" applyAlignment="1" applyProtection="1">
      <alignment vertical="center" wrapText="1"/>
      <protection locked="0"/>
    </xf>
    <xf numFmtId="3" fontId="1" fillId="32" borderId="0" xfId="0" applyNumberFormat="1" applyFont="1" applyFill="1" applyBorder="1" applyAlignment="1">
      <alignment vertical="center" wrapText="1"/>
    </xf>
    <xf numFmtId="3" fontId="1" fillId="0" borderId="0" xfId="0" applyNumberFormat="1" applyFont="1" applyBorder="1" applyAlignment="1" applyProtection="1">
      <alignment vertical="center" wrapText="1"/>
      <protection locked="0"/>
    </xf>
    <xf numFmtId="3" fontId="1" fillId="35" borderId="0" xfId="0" applyNumberFormat="1" applyFont="1" applyFill="1" applyBorder="1" applyAlignment="1" applyProtection="1">
      <alignment vertical="center" wrapText="1"/>
      <protection locked="0"/>
    </xf>
    <xf numFmtId="3" fontId="8" fillId="0" borderId="36" xfId="0" applyNumberFormat="1" applyFont="1" applyBorder="1" applyAlignment="1">
      <alignment vertical="center" wrapText="1"/>
    </xf>
    <xf numFmtId="3" fontId="1" fillId="35" borderId="37" xfId="0" applyNumberFormat="1" applyFont="1" applyFill="1" applyBorder="1" applyAlignment="1" applyProtection="1">
      <alignment vertical="center" wrapText="1"/>
      <protection locked="0"/>
    </xf>
    <xf numFmtId="3" fontId="1" fillId="36" borderId="38" xfId="0" applyNumberFormat="1" applyFont="1" applyFill="1" applyBorder="1" applyAlignment="1">
      <alignment vertical="center" wrapText="1"/>
    </xf>
    <xf numFmtId="3" fontId="1" fillId="36" borderId="38" xfId="0" applyNumberFormat="1" applyFont="1" applyFill="1" applyBorder="1" applyAlignment="1" applyProtection="1">
      <alignment vertical="center" wrapText="1"/>
      <protection locked="0"/>
    </xf>
    <xf numFmtId="3" fontId="1" fillId="35" borderId="39" xfId="0" applyNumberFormat="1" applyFont="1" applyFill="1" applyBorder="1" applyAlignment="1" applyProtection="1">
      <alignment vertical="center" wrapText="1"/>
      <protection locked="0"/>
    </xf>
    <xf numFmtId="3" fontId="1" fillId="35" borderId="40" xfId="0" applyNumberFormat="1" applyFont="1" applyFill="1" applyBorder="1" applyAlignment="1" applyProtection="1">
      <alignment vertical="center" wrapText="1"/>
      <protection locked="0"/>
    </xf>
    <xf numFmtId="3" fontId="1" fillId="0" borderId="14" xfId="0" applyNumberFormat="1" applyFont="1" applyBorder="1" applyAlignment="1">
      <alignment vertical="center" wrapText="1"/>
    </xf>
    <xf numFmtId="3" fontId="1" fillId="36" borderId="31" xfId="0" applyNumberFormat="1" applyFont="1" applyFill="1" applyBorder="1" applyAlignment="1">
      <alignment vertical="center" wrapText="1"/>
    </xf>
    <xf numFmtId="3" fontId="1" fillId="35" borderId="28" xfId="0" applyNumberFormat="1" applyFont="1" applyFill="1" applyBorder="1" applyAlignment="1">
      <alignment vertical="center" wrapText="1"/>
    </xf>
    <xf numFmtId="3" fontId="1" fillId="35" borderId="29" xfId="0" applyNumberFormat="1" applyFont="1" applyFill="1" applyBorder="1" applyAlignment="1">
      <alignment vertical="center" wrapText="1"/>
    </xf>
    <xf numFmtId="3" fontId="1" fillId="35" borderId="29" xfId="0" applyNumberFormat="1" applyFont="1" applyFill="1" applyBorder="1" applyAlignment="1" applyProtection="1">
      <alignment vertical="center" wrapText="1"/>
      <protection locked="0"/>
    </xf>
    <xf numFmtId="3" fontId="1" fillId="35" borderId="35" xfId="0" applyNumberFormat="1" applyFont="1" applyFill="1" applyBorder="1" applyAlignment="1" applyProtection="1">
      <alignment vertical="center" wrapText="1"/>
      <protection locked="0"/>
    </xf>
    <xf numFmtId="3" fontId="1" fillId="36" borderId="30" xfId="0" applyNumberFormat="1" applyFont="1" applyFill="1" applyBorder="1" applyAlignment="1">
      <alignment vertical="center" wrapText="1"/>
    </xf>
    <xf numFmtId="3" fontId="1" fillId="36" borderId="30" xfId="0" applyNumberFormat="1" applyFont="1" applyFill="1" applyBorder="1" applyAlignment="1" applyProtection="1">
      <alignment vertical="center" wrapText="1"/>
      <protection locked="0"/>
    </xf>
    <xf numFmtId="3" fontId="1" fillId="35" borderId="22" xfId="0" applyNumberFormat="1" applyFont="1" applyFill="1" applyBorder="1" applyAlignment="1" applyProtection="1">
      <alignment vertical="center" wrapText="1"/>
      <protection locked="0"/>
    </xf>
    <xf numFmtId="3" fontId="1" fillId="35" borderId="23" xfId="0" applyNumberFormat="1" applyFont="1" applyFill="1" applyBorder="1" applyAlignment="1" applyProtection="1">
      <alignment vertical="center" wrapText="1"/>
      <protection locked="0"/>
    </xf>
    <xf numFmtId="3" fontId="1" fillId="33" borderId="13" xfId="0" applyNumberFormat="1" applyFont="1" applyFill="1" applyBorder="1" applyAlignment="1">
      <alignment vertical="center" wrapText="1"/>
    </xf>
    <xf numFmtId="3" fontId="1" fillId="35" borderId="28" xfId="0" applyNumberFormat="1" applyFont="1" applyFill="1" applyBorder="1" applyAlignment="1" applyProtection="1">
      <alignment vertical="center" wrapText="1"/>
      <protection locked="0"/>
    </xf>
    <xf numFmtId="3" fontId="1" fillId="33" borderId="16" xfId="0" applyNumberFormat="1" applyFont="1" applyFill="1" applyBorder="1" applyAlignment="1">
      <alignment vertical="center" wrapText="1"/>
    </xf>
    <xf numFmtId="3" fontId="1" fillId="36" borderId="41" xfId="0" applyNumberFormat="1" applyFont="1" applyFill="1" applyBorder="1" applyAlignment="1">
      <alignment vertical="center" wrapText="1"/>
    </xf>
    <xf numFmtId="3" fontId="1" fillId="0" borderId="30" xfId="0" applyNumberFormat="1" applyFont="1" applyBorder="1" applyAlignment="1" applyProtection="1">
      <alignment vertical="center" wrapText="1"/>
      <protection locked="0"/>
    </xf>
    <xf numFmtId="3" fontId="1" fillId="0" borderId="42" xfId="0" applyNumberFormat="1" applyFont="1" applyBorder="1" applyAlignment="1" applyProtection="1">
      <alignment vertical="center" wrapText="1"/>
      <protection locked="0"/>
    </xf>
    <xf numFmtId="3" fontId="1" fillId="34" borderId="13" xfId="0" applyNumberFormat="1" applyFont="1" applyFill="1" applyBorder="1" applyAlignment="1">
      <alignment vertical="center" wrapText="1"/>
    </xf>
    <xf numFmtId="3" fontId="1" fillId="32" borderId="41" xfId="0" applyNumberFormat="1" applyFont="1" applyFill="1" applyBorder="1" applyAlignment="1" applyProtection="1">
      <alignment vertical="center" wrapText="1"/>
      <protection locked="0"/>
    </xf>
    <xf numFmtId="3" fontId="1" fillId="0" borderId="28" xfId="0" applyNumberFormat="1" applyFont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vertical="center" wrapText="1"/>
    </xf>
    <xf numFmtId="3" fontId="1" fillId="0" borderId="43" xfId="0" applyNumberFormat="1" applyFont="1" applyFill="1" applyBorder="1" applyAlignment="1">
      <alignment vertical="center" wrapText="1"/>
    </xf>
    <xf numFmtId="3" fontId="1" fillId="0" borderId="43" xfId="0" applyNumberFormat="1" applyFont="1" applyFill="1" applyBorder="1" applyAlignment="1" applyProtection="1">
      <alignment vertical="center" wrapText="1"/>
      <protection locked="0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3" fontId="1" fillId="32" borderId="43" xfId="0" applyNumberFormat="1" applyFont="1" applyFill="1" applyBorder="1" applyAlignment="1">
      <alignment vertical="center" wrapText="1"/>
    </xf>
    <xf numFmtId="3" fontId="1" fillId="0" borderId="43" xfId="0" applyNumberFormat="1" applyFont="1" applyBorder="1" applyAlignment="1" applyProtection="1">
      <alignment vertical="center" wrapText="1"/>
      <protection locked="0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left" vertical="center" wrapText="1"/>
    </xf>
    <xf numFmtId="0" fontId="2" fillId="0" borderId="44" xfId="0" applyFont="1" applyBorder="1" applyAlignment="1">
      <alignment vertical="center" wrapText="1"/>
    </xf>
    <xf numFmtId="3" fontId="1" fillId="32" borderId="44" xfId="0" applyNumberFormat="1" applyFont="1" applyFill="1" applyBorder="1" applyAlignment="1">
      <alignment vertical="center" wrapText="1"/>
    </xf>
    <xf numFmtId="3" fontId="1" fillId="0" borderId="44" xfId="0" applyNumberFormat="1" applyFont="1" applyBorder="1" applyAlignment="1" applyProtection="1">
      <alignment vertical="center" wrapText="1"/>
      <protection locked="0"/>
    </xf>
    <xf numFmtId="3" fontId="1" fillId="0" borderId="44" xfId="0" applyNumberFormat="1" applyFont="1" applyFill="1" applyBorder="1" applyAlignment="1" applyProtection="1">
      <alignment vertical="center" wrapText="1"/>
      <protection locked="0"/>
    </xf>
    <xf numFmtId="3" fontId="1" fillId="35" borderId="43" xfId="0" applyNumberFormat="1" applyFont="1" applyFill="1" applyBorder="1" applyAlignment="1" applyProtection="1">
      <alignment vertical="center" wrapText="1"/>
      <protection locked="0"/>
    </xf>
    <xf numFmtId="3" fontId="1" fillId="0" borderId="13" xfId="0" applyNumberFormat="1" applyFont="1" applyFill="1" applyBorder="1" applyAlignment="1">
      <alignment vertical="center" wrapText="1"/>
    </xf>
    <xf numFmtId="3" fontId="1" fillId="0" borderId="45" xfId="0" applyNumberFormat="1" applyFont="1" applyFill="1" applyBorder="1" applyAlignment="1">
      <alignment vertical="center" wrapText="1"/>
    </xf>
    <xf numFmtId="3" fontId="1" fillId="0" borderId="15" xfId="0" applyNumberFormat="1" applyFont="1" applyFill="1" applyBorder="1" applyAlignment="1">
      <alignment vertical="center" wrapText="1"/>
    </xf>
    <xf numFmtId="3" fontId="1" fillId="0" borderId="46" xfId="0" applyNumberFormat="1" applyFont="1" applyFill="1" applyBorder="1" applyAlignment="1">
      <alignment vertical="center" wrapText="1"/>
    </xf>
    <xf numFmtId="3" fontId="1" fillId="0" borderId="15" xfId="0" applyNumberFormat="1" applyFont="1" applyFill="1" applyBorder="1" applyAlignment="1" applyProtection="1">
      <alignment vertical="center" wrapText="1"/>
      <protection locked="0"/>
    </xf>
    <xf numFmtId="3" fontId="1" fillId="0" borderId="46" xfId="0" applyNumberFormat="1" applyFont="1" applyFill="1" applyBorder="1" applyAlignment="1" applyProtection="1">
      <alignment vertical="center" wrapText="1"/>
      <protection locked="0"/>
    </xf>
    <xf numFmtId="3" fontId="1" fillId="0" borderId="25" xfId="0" applyNumberFormat="1" applyFont="1" applyFill="1" applyBorder="1" applyAlignment="1" applyProtection="1">
      <alignment vertical="center" wrapText="1"/>
      <protection locked="0"/>
    </xf>
    <xf numFmtId="3" fontId="1" fillId="0" borderId="47" xfId="0" applyNumberFormat="1" applyFont="1" applyFill="1" applyBorder="1" applyAlignment="1" applyProtection="1">
      <alignment vertical="center" wrapText="1"/>
      <protection locked="0"/>
    </xf>
    <xf numFmtId="3" fontId="1" fillId="0" borderId="32" xfId="0" applyNumberFormat="1" applyFont="1" applyFill="1" applyBorder="1" applyAlignment="1" applyProtection="1">
      <alignment vertical="center" wrapText="1"/>
      <protection locked="0"/>
    </xf>
    <xf numFmtId="3" fontId="1" fillId="0" borderId="48" xfId="0" applyNumberFormat="1" applyFont="1" applyFill="1" applyBorder="1" applyAlignment="1" applyProtection="1">
      <alignment vertical="center" wrapText="1"/>
      <protection locked="0"/>
    </xf>
    <xf numFmtId="3" fontId="1" fillId="0" borderId="33" xfId="0" applyNumberFormat="1" applyFont="1" applyFill="1" applyBorder="1" applyAlignment="1" applyProtection="1">
      <alignment vertical="center" wrapText="1"/>
      <protection locked="0"/>
    </xf>
    <xf numFmtId="3" fontId="1" fillId="0" borderId="49" xfId="0" applyNumberFormat="1" applyFont="1" applyFill="1" applyBorder="1" applyAlignment="1" applyProtection="1">
      <alignment vertical="center" wrapText="1"/>
      <protection locked="0"/>
    </xf>
    <xf numFmtId="3" fontId="1" fillId="33" borderId="50" xfId="0" applyNumberFormat="1" applyFont="1" applyFill="1" applyBorder="1" applyAlignment="1">
      <alignment vertical="center" wrapText="1"/>
    </xf>
    <xf numFmtId="3" fontId="1" fillId="33" borderId="51" xfId="0" applyNumberFormat="1" applyFont="1" applyFill="1" applyBorder="1" applyAlignment="1">
      <alignment vertical="center" wrapText="1"/>
    </xf>
    <xf numFmtId="3" fontId="1" fillId="33" borderId="51" xfId="0" applyNumberFormat="1" applyFont="1" applyFill="1" applyBorder="1" applyAlignment="1" applyProtection="1">
      <alignment vertical="center" wrapText="1"/>
      <protection locked="0"/>
    </xf>
    <xf numFmtId="3" fontId="8" fillId="0" borderId="14" xfId="0" applyNumberFormat="1" applyFont="1" applyBorder="1" applyAlignment="1">
      <alignment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42" xfId="0" applyNumberFormat="1" applyFont="1" applyBorder="1" applyAlignment="1">
      <alignment horizontal="center" vertical="center" wrapText="1"/>
    </xf>
    <xf numFmtId="3" fontId="1" fillId="32" borderId="15" xfId="42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Alignment="1">
      <alignment vertical="center" wrapText="1"/>
    </xf>
    <xf numFmtId="3" fontId="10" fillId="0" borderId="52" xfId="0" applyNumberFormat="1" applyFont="1" applyBorder="1" applyAlignment="1">
      <alignment horizontal="center" vertical="center" wrapText="1"/>
    </xf>
    <xf numFmtId="3" fontId="1" fillId="33" borderId="53" xfId="0" applyNumberFormat="1" applyFont="1" applyFill="1" applyBorder="1" applyAlignment="1">
      <alignment vertical="center" wrapText="1"/>
    </xf>
    <xf numFmtId="3" fontId="1" fillId="32" borderId="39" xfId="0" applyNumberFormat="1" applyFont="1" applyFill="1" applyBorder="1" applyAlignment="1">
      <alignment vertical="center" wrapText="1"/>
    </xf>
    <xf numFmtId="3" fontId="1" fillId="32" borderId="37" xfId="0" applyNumberFormat="1" applyFont="1" applyFill="1" applyBorder="1" applyAlignment="1">
      <alignment vertical="center" wrapText="1"/>
    </xf>
    <xf numFmtId="3" fontId="1" fillId="32" borderId="54" xfId="0" applyNumberFormat="1" applyFont="1" applyFill="1" applyBorder="1" applyAlignment="1">
      <alignment vertical="center" wrapText="1"/>
    </xf>
    <xf numFmtId="3" fontId="1" fillId="33" borderId="38" xfId="0" applyNumberFormat="1" applyFont="1" applyFill="1" applyBorder="1" applyAlignment="1">
      <alignment vertical="center" wrapText="1"/>
    </xf>
    <xf numFmtId="3" fontId="1" fillId="32" borderId="38" xfId="0" applyNumberFormat="1" applyFont="1" applyFill="1" applyBorder="1" applyAlignment="1">
      <alignment vertical="center" wrapText="1"/>
    </xf>
    <xf numFmtId="3" fontId="1" fillId="32" borderId="52" xfId="0" applyNumberFormat="1" applyFont="1" applyFill="1" applyBorder="1" applyAlignment="1">
      <alignment vertical="center" wrapText="1"/>
    </xf>
    <xf numFmtId="3" fontId="1" fillId="33" borderId="34" xfId="0" applyNumberFormat="1" applyFont="1" applyFill="1" applyBorder="1" applyAlignment="1">
      <alignment vertical="center" wrapText="1"/>
    </xf>
    <xf numFmtId="3" fontId="1" fillId="32" borderId="37" xfId="0" applyNumberFormat="1" applyFont="1" applyFill="1" applyBorder="1" applyAlignment="1" applyProtection="1">
      <alignment vertical="center" wrapText="1"/>
      <protection locked="0"/>
    </xf>
    <xf numFmtId="3" fontId="1" fillId="32" borderId="55" xfId="0" applyNumberFormat="1" applyFont="1" applyFill="1" applyBorder="1" applyAlignment="1" applyProtection="1">
      <alignment vertical="center" wrapText="1"/>
      <protection locked="0"/>
    </xf>
    <xf numFmtId="3" fontId="1" fillId="33" borderId="38" xfId="0" applyNumberFormat="1" applyFont="1" applyFill="1" applyBorder="1" applyAlignment="1" applyProtection="1">
      <alignment vertical="center" wrapText="1"/>
      <protection locked="0"/>
    </xf>
    <xf numFmtId="3" fontId="1" fillId="0" borderId="56" xfId="0" applyNumberFormat="1" applyFont="1" applyBorder="1" applyAlignment="1" applyProtection="1">
      <alignment vertical="center" wrapText="1"/>
      <protection locked="0"/>
    </xf>
    <xf numFmtId="3" fontId="1" fillId="0" borderId="40" xfId="0" applyNumberFormat="1" applyFont="1" applyBorder="1" applyAlignment="1" applyProtection="1">
      <alignment vertical="center" wrapText="1"/>
      <protection locked="0"/>
    </xf>
    <xf numFmtId="3" fontId="1" fillId="32" borderId="37" xfId="42" applyNumberFormat="1" applyFont="1" applyFill="1" applyBorder="1" applyAlignment="1" applyProtection="1">
      <alignment horizontal="right" vertical="center" wrapText="1"/>
      <protection locked="0"/>
    </xf>
    <xf numFmtId="3" fontId="1" fillId="32" borderId="39" xfId="0" applyNumberFormat="1" applyFont="1" applyFill="1" applyBorder="1" applyAlignment="1" applyProtection="1">
      <alignment vertical="center" wrapText="1"/>
      <protection locked="0"/>
    </xf>
    <xf numFmtId="3" fontId="1" fillId="32" borderId="40" xfId="0" applyNumberFormat="1" applyFont="1" applyFill="1" applyBorder="1" applyAlignment="1" applyProtection="1">
      <alignment vertical="center" wrapText="1"/>
      <protection locked="0"/>
    </xf>
    <xf numFmtId="3" fontId="1" fillId="35" borderId="39" xfId="0" applyNumberFormat="1" applyFont="1" applyFill="1" applyBorder="1" applyAlignment="1">
      <alignment vertical="center" wrapText="1"/>
    </xf>
    <xf numFmtId="3" fontId="1" fillId="35" borderId="37" xfId="0" applyNumberFormat="1" applyFont="1" applyFill="1" applyBorder="1" applyAlignment="1">
      <alignment vertical="center" wrapText="1"/>
    </xf>
    <xf numFmtId="3" fontId="1" fillId="36" borderId="54" xfId="0" applyNumberFormat="1" applyFont="1" applyFill="1" applyBorder="1" applyAlignment="1">
      <alignment vertical="center" wrapText="1"/>
    </xf>
    <xf numFmtId="3" fontId="1" fillId="35" borderId="56" xfId="0" applyNumberFormat="1" applyFont="1" applyFill="1" applyBorder="1" applyAlignment="1" applyProtection="1">
      <alignment vertical="center" wrapText="1"/>
      <protection locked="0"/>
    </xf>
    <xf numFmtId="3" fontId="1" fillId="32" borderId="56" xfId="0" applyNumberFormat="1" applyFont="1" applyFill="1" applyBorder="1" applyAlignment="1" applyProtection="1">
      <alignment vertical="center" wrapText="1"/>
      <protection locked="0"/>
    </xf>
    <xf numFmtId="3" fontId="1" fillId="36" borderId="53" xfId="0" applyNumberFormat="1" applyFont="1" applyFill="1" applyBorder="1" applyAlignment="1">
      <alignment vertical="center" wrapText="1"/>
    </xf>
    <xf numFmtId="3" fontId="1" fillId="35" borderId="55" xfId="0" applyNumberFormat="1" applyFont="1" applyFill="1" applyBorder="1" applyAlignment="1" applyProtection="1">
      <alignment vertical="center" wrapText="1"/>
      <protection locked="0"/>
    </xf>
    <xf numFmtId="3" fontId="1" fillId="36" borderId="38" xfId="0" applyNumberFormat="1" applyFont="1" applyFill="1" applyBorder="1" applyAlignment="1" applyProtection="1">
      <alignment horizontal="right" vertical="center" wrapText="1"/>
      <protection locked="0"/>
    </xf>
    <xf numFmtId="3" fontId="1" fillId="35" borderId="38" xfId="0" applyNumberFormat="1" applyFont="1" applyFill="1" applyBorder="1" applyAlignment="1" applyProtection="1">
      <alignment vertical="center" wrapText="1"/>
      <protection locked="0"/>
    </xf>
    <xf numFmtId="3" fontId="1" fillId="35" borderId="52" xfId="0" applyNumberFormat="1" applyFont="1" applyFill="1" applyBorder="1" applyAlignment="1" applyProtection="1">
      <alignment vertical="center" wrapText="1"/>
      <protection locked="0"/>
    </xf>
    <xf numFmtId="3" fontId="1" fillId="0" borderId="39" xfId="0" applyNumberFormat="1" applyFont="1" applyFill="1" applyBorder="1" applyAlignment="1">
      <alignment vertical="center" wrapText="1"/>
    </xf>
    <xf numFmtId="3" fontId="1" fillId="0" borderId="37" xfId="0" applyNumberFormat="1" applyFont="1" applyFill="1" applyBorder="1" applyAlignment="1">
      <alignment vertical="center" wrapText="1"/>
    </xf>
    <xf numFmtId="3" fontId="1" fillId="0" borderId="37" xfId="0" applyNumberFormat="1" applyFont="1" applyFill="1" applyBorder="1" applyAlignment="1" applyProtection="1">
      <alignment vertical="center" wrapText="1"/>
      <protection locked="0"/>
    </xf>
    <xf numFmtId="3" fontId="1" fillId="0" borderId="55" xfId="0" applyNumberFormat="1" applyFont="1" applyFill="1" applyBorder="1" applyAlignment="1" applyProtection="1">
      <alignment vertical="center" wrapText="1"/>
      <protection locked="0"/>
    </xf>
    <xf numFmtId="3" fontId="1" fillId="0" borderId="56" xfId="0" applyNumberFormat="1" applyFont="1" applyFill="1" applyBorder="1" applyAlignment="1" applyProtection="1">
      <alignment vertical="center" wrapText="1"/>
      <protection locked="0"/>
    </xf>
    <xf numFmtId="3" fontId="1" fillId="0" borderId="40" xfId="0" applyNumberFormat="1" applyFont="1" applyFill="1" applyBorder="1" applyAlignment="1" applyProtection="1">
      <alignment vertical="center" wrapText="1"/>
      <protection locked="0"/>
    </xf>
    <xf numFmtId="3" fontId="6" fillId="0" borderId="57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 wrapText="1"/>
    </xf>
    <xf numFmtId="3" fontId="6" fillId="0" borderId="60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 applyProtection="1">
      <alignment horizontal="center" vertical="center" wrapText="1"/>
      <protection locked="0"/>
    </xf>
    <xf numFmtId="3" fontId="7" fillId="0" borderId="50" xfId="0" applyNumberFormat="1" applyFont="1" applyBorder="1" applyAlignment="1" applyProtection="1">
      <alignment horizontal="center" vertical="center" wrapText="1"/>
      <protection locked="0"/>
    </xf>
    <xf numFmtId="3" fontId="7" fillId="0" borderId="60" xfId="0" applyNumberFormat="1" applyFont="1" applyBorder="1" applyAlignment="1" applyProtection="1">
      <alignment horizontal="center" vertical="center" wrapText="1"/>
      <protection locked="0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 wrapText="1"/>
    </xf>
    <xf numFmtId="3" fontId="1" fillId="0" borderId="6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6" fillId="0" borderId="6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2" xfId="0" applyFont="1" applyBorder="1" applyAlignment="1">
      <alignment horizontal="center" vertical="center" textRotation="90" wrapText="1"/>
    </xf>
    <xf numFmtId="0" fontId="1" fillId="0" borderId="63" xfId="0" applyFont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1" fillId="32" borderId="65" xfId="0" applyFont="1" applyFill="1" applyBorder="1" applyAlignment="1">
      <alignment horizontal="left" vertical="center" wrapText="1"/>
    </xf>
    <xf numFmtId="0" fontId="1" fillId="32" borderId="66" xfId="0" applyFont="1" applyFill="1" applyBorder="1" applyAlignment="1">
      <alignment horizontal="left" vertical="center" wrapText="1"/>
    </xf>
    <xf numFmtId="0" fontId="1" fillId="32" borderId="67" xfId="0" applyFont="1" applyFill="1" applyBorder="1" applyAlignment="1">
      <alignment horizontal="left" vertical="center" wrapText="1"/>
    </xf>
    <xf numFmtId="0" fontId="1" fillId="32" borderId="68" xfId="0" applyFont="1" applyFill="1" applyBorder="1" applyAlignment="1">
      <alignment horizontal="left" vertical="center" wrapText="1"/>
    </xf>
    <xf numFmtId="0" fontId="1" fillId="0" borderId="67" xfId="0" applyFont="1" applyBorder="1" applyAlignment="1">
      <alignment horizontal="center" vertical="center" textRotation="90" wrapText="1"/>
    </xf>
    <xf numFmtId="0" fontId="1" fillId="0" borderId="69" xfId="0" applyFont="1" applyBorder="1" applyAlignment="1">
      <alignment horizontal="center" vertical="center" textRotation="90" wrapText="1"/>
    </xf>
    <xf numFmtId="0" fontId="3" fillId="32" borderId="68" xfId="0" applyFont="1" applyFill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left"/>
    </xf>
    <xf numFmtId="0" fontId="1" fillId="0" borderId="71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31" xfId="0" applyFont="1" applyFill="1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 textRotation="90" wrapText="1"/>
    </xf>
    <xf numFmtId="0" fontId="7" fillId="0" borderId="7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3" fontId="7" fillId="32" borderId="14" xfId="0" applyNumberFormat="1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0" borderId="80" xfId="0" applyFont="1" applyBorder="1" applyAlignment="1">
      <alignment horizontal="center" vertical="center" textRotation="90" wrapText="1"/>
    </xf>
    <xf numFmtId="0" fontId="1" fillId="0" borderId="81" xfId="0" applyFont="1" applyBorder="1" applyAlignment="1">
      <alignment horizontal="center" vertical="center" textRotation="90" wrapText="1"/>
    </xf>
    <xf numFmtId="0" fontId="1" fillId="0" borderId="82" xfId="0" applyFont="1" applyBorder="1" applyAlignment="1">
      <alignment horizontal="center" vertical="center" textRotation="90" wrapText="1"/>
    </xf>
    <xf numFmtId="0" fontId="1" fillId="33" borderId="83" xfId="0" applyFont="1" applyFill="1" applyBorder="1" applyAlignment="1">
      <alignment horizontal="left" vertical="center" wrapText="1"/>
    </xf>
    <xf numFmtId="0" fontId="1" fillId="32" borderId="67" xfId="0" applyFont="1" applyFill="1" applyBorder="1" applyAlignment="1">
      <alignment horizontal="center" vertical="center" textRotation="90" wrapText="1"/>
    </xf>
    <xf numFmtId="0" fontId="1" fillId="32" borderId="84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7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50" xfId="0" applyFont="1" applyFill="1" applyBorder="1" applyAlignment="1">
      <alignment horizontal="left" vertical="center" wrapText="1"/>
    </xf>
    <xf numFmtId="0" fontId="1" fillId="33" borderId="86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219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2" sqref="C12:C13"/>
    </sheetView>
  </sheetViews>
  <sheetFormatPr defaultColWidth="9.00390625" defaultRowHeight="12.75"/>
  <cols>
    <col min="1" max="1" width="9.625" style="0" customWidth="1"/>
    <col min="2" max="2" width="3.75390625" style="0" customWidth="1"/>
    <col min="3" max="3" width="27.375" style="1" customWidth="1"/>
    <col min="4" max="4" width="27.125" style="1" customWidth="1"/>
    <col min="5" max="5" width="13.25390625" style="123" customWidth="1"/>
    <col min="6" max="9" width="16.75390625" style="123" customWidth="1"/>
    <col min="10" max="10" width="9.125" style="1" customWidth="1"/>
  </cols>
  <sheetData>
    <row r="2" ht="12.75" customHeight="1">
      <c r="I2" s="123" t="s">
        <v>46</v>
      </c>
    </row>
    <row r="3" spans="1:10" ht="12.75" customHeight="1">
      <c r="A3" s="172" t="s">
        <v>19</v>
      </c>
      <c r="B3" s="172"/>
      <c r="C3" s="172"/>
      <c r="D3" s="172"/>
      <c r="E3" s="172"/>
      <c r="F3" s="172"/>
      <c r="G3" s="172"/>
      <c r="H3" s="172"/>
      <c r="I3" s="172"/>
      <c r="J3" s="2"/>
    </row>
    <row r="4" spans="1:10" ht="12.75" customHeight="1">
      <c r="A4" s="173" t="s">
        <v>18</v>
      </c>
      <c r="B4" s="173"/>
      <c r="C4" s="173"/>
      <c r="D4" s="173"/>
      <c r="E4" s="173"/>
      <c r="F4" s="173"/>
      <c r="G4" s="173"/>
      <c r="H4" s="173"/>
      <c r="I4" s="173"/>
      <c r="J4" s="2"/>
    </row>
    <row r="5" spans="1:10" ht="21" customHeight="1" thickBot="1">
      <c r="A5" s="174" t="s">
        <v>45</v>
      </c>
      <c r="B5" s="174"/>
      <c r="C5" s="174"/>
      <c r="D5" s="174"/>
      <c r="E5" s="174"/>
      <c r="F5" s="174"/>
      <c r="G5" s="174"/>
      <c r="H5" s="174"/>
      <c r="I5" s="174"/>
      <c r="J5" s="2"/>
    </row>
    <row r="6" spans="1:10" ht="7.5" customHeight="1">
      <c r="A6" s="175" t="s">
        <v>24</v>
      </c>
      <c r="B6" s="176"/>
      <c r="C6" s="176"/>
      <c r="D6" s="176"/>
      <c r="E6" s="181" t="s">
        <v>22</v>
      </c>
      <c r="F6" s="157" t="s">
        <v>23</v>
      </c>
      <c r="G6" s="158"/>
      <c r="H6" s="158"/>
      <c r="I6" s="159"/>
      <c r="J6" s="2"/>
    </row>
    <row r="7" spans="1:10" ht="4.5" customHeight="1">
      <c r="A7" s="177"/>
      <c r="B7" s="178"/>
      <c r="C7" s="178"/>
      <c r="D7" s="178"/>
      <c r="E7" s="182"/>
      <c r="F7" s="160"/>
      <c r="G7" s="161"/>
      <c r="H7" s="161"/>
      <c r="I7" s="162"/>
      <c r="J7" s="2"/>
    </row>
    <row r="8" spans="1:10" ht="39" customHeight="1" thickBot="1">
      <c r="A8" s="179"/>
      <c r="B8" s="180"/>
      <c r="C8" s="180"/>
      <c r="D8" s="180"/>
      <c r="E8" s="183"/>
      <c r="F8" s="119" t="s">
        <v>27</v>
      </c>
      <c r="G8" s="120" t="s">
        <v>39</v>
      </c>
      <c r="H8" s="121" t="s">
        <v>40</v>
      </c>
      <c r="I8" s="124" t="s">
        <v>43</v>
      </c>
      <c r="J8" s="2"/>
    </row>
    <row r="9" spans="1:10" ht="11.25" customHeight="1">
      <c r="A9" s="184" t="s">
        <v>15</v>
      </c>
      <c r="B9" s="187" t="s">
        <v>28</v>
      </c>
      <c r="C9" s="187"/>
      <c r="D9" s="188"/>
      <c r="E9" s="7">
        <f aca="true" t="shared" si="0" ref="E9:F13">E20+E31+E51+E62+E73+E93+E104+E115+E136+E147+E158+E176+E187+E198+E209</f>
        <v>6715900</v>
      </c>
      <c r="F9" s="7">
        <f t="shared" si="0"/>
        <v>5200100</v>
      </c>
      <c r="G9" s="7">
        <f>G20+G31+G51+G62+G73+G93+G104+G136+G147+G158+G176+G187+G198+G209</f>
        <v>470600</v>
      </c>
      <c r="H9" s="7">
        <f>H20+H31+H51+H62+H73+H93+H104+H136+H147+H158+H176+H187+H198+H209</f>
        <v>449200</v>
      </c>
      <c r="I9" s="125">
        <f>I20+I31+I51+I62+I73+I93+I104+I136+I147+I158+I176+I187+I198+I209</f>
        <v>596000</v>
      </c>
      <c r="J9" s="2"/>
    </row>
    <row r="10" spans="1:10" ht="12.75" customHeight="1">
      <c r="A10" s="185"/>
      <c r="B10" s="189" t="s">
        <v>9</v>
      </c>
      <c r="C10" s="190"/>
      <c r="D10" s="15" t="s">
        <v>8</v>
      </c>
      <c r="E10" s="9">
        <f t="shared" si="0"/>
        <v>6696599.91</v>
      </c>
      <c r="F10" s="9">
        <f t="shared" si="0"/>
        <v>5190429.850000001</v>
      </c>
      <c r="G10" s="9">
        <f aca="true" t="shared" si="1" ref="G10:I14">G21+G32+G52+G63+G74+G94+G105+G116+G137+G148+G159+G177+G188+G199+G210</f>
        <v>464683.69</v>
      </c>
      <c r="H10" s="9">
        <f t="shared" si="1"/>
        <v>445486.37</v>
      </c>
      <c r="I10" s="126">
        <f t="shared" si="1"/>
        <v>596000</v>
      </c>
      <c r="J10" s="2"/>
    </row>
    <row r="11" spans="1:10" ht="12.75" customHeight="1">
      <c r="A11" s="185"/>
      <c r="B11" s="191"/>
      <c r="C11" s="192"/>
      <c r="D11" s="16" t="s">
        <v>35</v>
      </c>
      <c r="E11" s="12">
        <f t="shared" si="0"/>
        <v>245934.24000000002</v>
      </c>
      <c r="F11" s="12">
        <f t="shared" si="0"/>
        <v>245934.24000000002</v>
      </c>
      <c r="G11" s="12">
        <f t="shared" si="1"/>
        <v>0</v>
      </c>
      <c r="H11" s="12">
        <f t="shared" si="1"/>
        <v>0</v>
      </c>
      <c r="I11" s="127">
        <f t="shared" si="1"/>
        <v>0</v>
      </c>
      <c r="J11" s="2"/>
    </row>
    <row r="12" spans="1:10" ht="12.75" customHeight="1">
      <c r="A12" s="185"/>
      <c r="B12" s="193" t="s">
        <v>10</v>
      </c>
      <c r="C12" s="195" t="s">
        <v>47</v>
      </c>
      <c r="D12" s="17" t="s">
        <v>8</v>
      </c>
      <c r="E12" s="12">
        <f t="shared" si="0"/>
        <v>6696599.91</v>
      </c>
      <c r="F12" s="12">
        <f t="shared" si="0"/>
        <v>5190429.850000001</v>
      </c>
      <c r="G12" s="12">
        <f t="shared" si="1"/>
        <v>464683.69</v>
      </c>
      <c r="H12" s="12">
        <f t="shared" si="1"/>
        <v>445486.37</v>
      </c>
      <c r="I12" s="127">
        <f t="shared" si="1"/>
        <v>596000</v>
      </c>
      <c r="J12" s="2"/>
    </row>
    <row r="13" spans="1:10" ht="15" customHeight="1">
      <c r="A13" s="185"/>
      <c r="B13" s="193"/>
      <c r="C13" s="195"/>
      <c r="D13" s="18" t="s">
        <v>35</v>
      </c>
      <c r="E13" s="12">
        <f t="shared" si="0"/>
        <v>245934.24000000002</v>
      </c>
      <c r="F13" s="12">
        <f t="shared" si="0"/>
        <v>245934.24000000002</v>
      </c>
      <c r="G13" s="12">
        <f t="shared" si="1"/>
        <v>0</v>
      </c>
      <c r="H13" s="12">
        <f t="shared" si="1"/>
        <v>0</v>
      </c>
      <c r="I13" s="127">
        <f t="shared" si="1"/>
        <v>0</v>
      </c>
      <c r="J13" s="2"/>
    </row>
    <row r="14" spans="1:10" ht="12.75" customHeight="1">
      <c r="A14" s="185"/>
      <c r="B14" s="193"/>
      <c r="C14" s="196" t="s">
        <v>36</v>
      </c>
      <c r="D14" s="17" t="s">
        <v>8</v>
      </c>
      <c r="E14" s="12">
        <f>E25+E36+E56+E67+E78+E98+E109+E120+E141+E152+E163+E181+E192+E203+E213</f>
        <v>0</v>
      </c>
      <c r="F14" s="12">
        <f aca="true" t="shared" si="2" ref="F14:F19">F25+F36+F56+F67+F78+F98+F109+F120+F141+F152+F163+F181+F192+F203+F214</f>
        <v>0</v>
      </c>
      <c r="G14" s="12">
        <f t="shared" si="1"/>
        <v>0</v>
      </c>
      <c r="H14" s="12">
        <f t="shared" si="1"/>
        <v>0</v>
      </c>
      <c r="I14" s="127">
        <f t="shared" si="1"/>
        <v>0</v>
      </c>
      <c r="J14" s="2"/>
    </row>
    <row r="15" spans="1:10" ht="12.75" customHeight="1">
      <c r="A15" s="185"/>
      <c r="B15" s="194"/>
      <c r="C15" s="197"/>
      <c r="D15" s="19" t="s">
        <v>35</v>
      </c>
      <c r="E15" s="13">
        <f>E26+E37+E57+E68+E79+E99+E110+E121+E142+E153+E164+E182+E193</f>
        <v>0</v>
      </c>
      <c r="F15" s="13">
        <f t="shared" si="2"/>
        <v>0</v>
      </c>
      <c r="G15" s="13">
        <f>G26+G37+G57+G68+G79+G99+G110+G121+G142+G153+G164+G182+G193+G204+G215</f>
        <v>0</v>
      </c>
      <c r="H15" s="13"/>
      <c r="I15" s="128">
        <f>I26+I37+I57+I68+I79+I99+I110+I121+I142+I153+I164+I182+I193+I204+I215</f>
        <v>0</v>
      </c>
      <c r="J15" s="2"/>
    </row>
    <row r="16" spans="1:10" ht="12.75" customHeight="1">
      <c r="A16" s="185"/>
      <c r="B16" s="198" t="s">
        <v>11</v>
      </c>
      <c r="C16" s="198"/>
      <c r="D16" s="199"/>
      <c r="E16" s="8">
        <f>E27+E38+E58+E69+E80+E100+E111+E122+E143+E154+E165+E183+E194+E205+E216</f>
        <v>19300.08999999977</v>
      </c>
      <c r="F16" s="8">
        <f t="shared" si="2"/>
        <v>9670.15000000006</v>
      </c>
      <c r="G16" s="8">
        <f>G27+G38+G58+G69+G80+G100+G111+G122+G143+G154+G165+G183+G194+G205+G216</f>
        <v>5916.309999999987</v>
      </c>
      <c r="H16" s="8">
        <f>H27+H38+H58+H69+H80+H100+H111+H122+H143+H154+H165+H183+H194+H205+H216</f>
        <v>3713.6300000000047</v>
      </c>
      <c r="I16" s="129">
        <f>I27+I38+I58+I69+I80+I100+I111+I122+I143+I154+I165+I183+I194+I205+I216</f>
        <v>0</v>
      </c>
      <c r="J16" s="2"/>
    </row>
    <row r="17" spans="1:10" ht="12.75" customHeight="1">
      <c r="A17" s="185"/>
      <c r="B17" s="198" t="s">
        <v>37</v>
      </c>
      <c r="C17" s="198"/>
      <c r="D17" s="199"/>
      <c r="E17" s="8">
        <f>E28+E39+E59+E70+E81+E101+E112+E123+E144+E155+E166+E184+E195+E206+E217</f>
        <v>327864.45</v>
      </c>
      <c r="F17" s="8">
        <f t="shared" si="2"/>
        <v>327864.45</v>
      </c>
      <c r="G17" s="8">
        <f>G28+G39+G59+G70+G81+G101+G112+G123+G144+G155+G166+G184+G195+G206+G217</f>
        <v>0</v>
      </c>
      <c r="H17" s="8">
        <f>H28+H39+H59+H70+H81+H101+H112+H123+H144+H155+H166+H184+H195+H206+H217</f>
        <v>0</v>
      </c>
      <c r="I17" s="129">
        <f>I28+I39+I59+I70+I81+I101+I112+I123+I144+I155+I166+I184+I195+I206+I217</f>
        <v>0</v>
      </c>
      <c r="J17" s="2"/>
    </row>
    <row r="18" spans="1:10" ht="12.75" customHeight="1">
      <c r="A18" s="185"/>
      <c r="B18" s="200" t="s">
        <v>16</v>
      </c>
      <c r="C18" s="201"/>
      <c r="D18" s="20" t="s">
        <v>8</v>
      </c>
      <c r="E18" s="10">
        <f>F18+G18+H18+I18</f>
        <v>1268</v>
      </c>
      <c r="F18" s="10">
        <f t="shared" si="2"/>
        <v>1020</v>
      </c>
      <c r="G18" s="10">
        <f>G29+G40+G60+G71+G82+G102+G113+G124+G145+G156+G167+G185+G196+G207+G218</f>
        <v>85</v>
      </c>
      <c r="H18" s="10">
        <f>H29+H40+H60+H71+H82+H102+H113+H124+H145+H156+H167+H185+H196+H207+H218</f>
        <v>127</v>
      </c>
      <c r="I18" s="130">
        <f>I29+I40+I60+I71+I82+I102+I113+I124+I145+I156+I167+I185+I196+I207+I218</f>
        <v>36</v>
      </c>
      <c r="J18" s="2"/>
    </row>
    <row r="19" spans="1:10" ht="12.75" customHeight="1" thickBot="1">
      <c r="A19" s="186"/>
      <c r="B19" s="202"/>
      <c r="C19" s="203"/>
      <c r="D19" s="21" t="s">
        <v>35</v>
      </c>
      <c r="E19" s="11">
        <f>F19+G19+H19+I19</f>
        <v>56</v>
      </c>
      <c r="F19" s="11">
        <f t="shared" si="2"/>
        <v>56</v>
      </c>
      <c r="G19" s="11">
        <f>G30+G41+G61+G72+G83+G103+G114+G125+G146+G157+G168+G186+G197+G208+G219</f>
        <v>0</v>
      </c>
      <c r="H19" s="11">
        <f>H30+H41+H61+H72+H83+H103+H114+H125+H146+H157+H168+H186+H197+H208+H219</f>
        <v>0</v>
      </c>
      <c r="I19" s="131">
        <f>I30+I41+I61+I72+I83+I103+I114+I125+I146+I157+I168+I186+I197+I208+I219</f>
        <v>0</v>
      </c>
      <c r="J19" s="2"/>
    </row>
    <row r="20" spans="1:10" ht="12.75" customHeight="1">
      <c r="A20" s="185" t="s">
        <v>2</v>
      </c>
      <c r="B20" s="204" t="s">
        <v>1</v>
      </c>
      <c r="C20" s="204"/>
      <c r="D20" s="205"/>
      <c r="E20" s="4">
        <f aca="true" t="shared" si="3" ref="E20:E25">SUM(F20:I20)</f>
        <v>363297</v>
      </c>
      <c r="F20" s="4">
        <v>313010</v>
      </c>
      <c r="G20" s="4">
        <v>18800</v>
      </c>
      <c r="H20" s="42">
        <v>31487</v>
      </c>
      <c r="I20" s="132"/>
      <c r="J20" s="3"/>
    </row>
    <row r="21" spans="1:10" ht="12.75" customHeight="1">
      <c r="A21" s="185"/>
      <c r="B21" s="189" t="s">
        <v>9</v>
      </c>
      <c r="C21" s="190"/>
      <c r="D21" s="15" t="s">
        <v>8</v>
      </c>
      <c r="E21" s="9">
        <f t="shared" si="3"/>
        <v>354039.8</v>
      </c>
      <c r="F21" s="78">
        <f>SUM(F23,F25)</f>
        <v>306435</v>
      </c>
      <c r="G21" s="78">
        <f>SUM(G23,G25)</f>
        <v>16391.8</v>
      </c>
      <c r="H21" s="39">
        <f>SUM(H23,H25)</f>
        <v>31213</v>
      </c>
      <c r="I21" s="126">
        <f>SUM(I23:I25)</f>
        <v>0</v>
      </c>
      <c r="J21" s="3"/>
    </row>
    <row r="22" spans="1:10" ht="12.75" customHeight="1">
      <c r="A22" s="185"/>
      <c r="B22" s="191"/>
      <c r="C22" s="192"/>
      <c r="D22" s="16" t="s">
        <v>35</v>
      </c>
      <c r="E22" s="9">
        <f t="shared" si="3"/>
        <v>16921</v>
      </c>
      <c r="F22" s="78">
        <f>SUM(F24,F26)</f>
        <v>16921</v>
      </c>
      <c r="G22" s="12">
        <v>0</v>
      </c>
      <c r="H22" s="40">
        <f>SUM(H24,H26)</f>
        <v>0</v>
      </c>
      <c r="I22" s="127">
        <f>SUM(I23,I26)</f>
        <v>0</v>
      </c>
      <c r="J22" s="3"/>
    </row>
    <row r="23" spans="1:10" ht="12.75" customHeight="1">
      <c r="A23" s="185"/>
      <c r="B23" s="193" t="s">
        <v>10</v>
      </c>
      <c r="C23" s="195" t="s">
        <v>30</v>
      </c>
      <c r="D23" s="17" t="s">
        <v>8</v>
      </c>
      <c r="E23" s="9">
        <f t="shared" si="3"/>
        <v>354039.8</v>
      </c>
      <c r="F23" s="14">
        <v>306435</v>
      </c>
      <c r="G23" s="14">
        <v>16391.8</v>
      </c>
      <c r="H23" s="43">
        <v>31213</v>
      </c>
      <c r="I23" s="133"/>
      <c r="J23" s="3"/>
    </row>
    <row r="24" spans="1:10" ht="12.75" customHeight="1">
      <c r="A24" s="185"/>
      <c r="B24" s="193"/>
      <c r="C24" s="195"/>
      <c r="D24" s="18" t="s">
        <v>35</v>
      </c>
      <c r="E24" s="9">
        <f t="shared" si="3"/>
        <v>16921</v>
      </c>
      <c r="F24" s="14">
        <v>16921</v>
      </c>
      <c r="G24" s="14"/>
      <c r="H24" s="43"/>
      <c r="I24" s="133"/>
      <c r="J24" s="3"/>
    </row>
    <row r="25" spans="1:10" ht="12.75" customHeight="1">
      <c r="A25" s="185"/>
      <c r="B25" s="193"/>
      <c r="C25" s="196" t="s">
        <v>36</v>
      </c>
      <c r="D25" s="17" t="s">
        <v>8</v>
      </c>
      <c r="E25" s="9">
        <f t="shared" si="3"/>
        <v>0</v>
      </c>
      <c r="F25" s="14">
        <v>0</v>
      </c>
      <c r="G25" s="14">
        <v>0</v>
      </c>
      <c r="H25" s="43">
        <v>0</v>
      </c>
      <c r="I25" s="133"/>
      <c r="J25" s="3"/>
    </row>
    <row r="26" spans="1:11" ht="12.75" customHeight="1">
      <c r="A26" s="185"/>
      <c r="B26" s="194"/>
      <c r="C26" s="197"/>
      <c r="D26" s="19" t="s">
        <v>35</v>
      </c>
      <c r="E26" s="12">
        <f>SUM(F26,G26,H26,I26)</f>
        <v>0</v>
      </c>
      <c r="F26" s="26">
        <v>0</v>
      </c>
      <c r="G26" s="26">
        <v>0</v>
      </c>
      <c r="H26" s="79"/>
      <c r="I26" s="134"/>
      <c r="J26" s="3"/>
      <c r="K26" s="27"/>
    </row>
    <row r="27" spans="1:10" ht="12.75" customHeight="1">
      <c r="A27" s="185"/>
      <c r="B27" s="198" t="s">
        <v>11</v>
      </c>
      <c r="C27" s="198"/>
      <c r="D27" s="199"/>
      <c r="E27" s="8">
        <f>E20-E21</f>
        <v>9257.200000000012</v>
      </c>
      <c r="F27" s="8">
        <f>F20-F21</f>
        <v>6575</v>
      </c>
      <c r="G27" s="8">
        <f>G20-G21</f>
        <v>2408.2000000000007</v>
      </c>
      <c r="H27" s="8">
        <f>H20-H21</f>
        <v>274</v>
      </c>
      <c r="I27" s="129">
        <f>I20-I21</f>
        <v>0</v>
      </c>
      <c r="J27" s="3"/>
    </row>
    <row r="28" spans="1:10" ht="12.75" customHeight="1">
      <c r="A28" s="185"/>
      <c r="B28" s="198" t="s">
        <v>37</v>
      </c>
      <c r="C28" s="198"/>
      <c r="D28" s="199"/>
      <c r="E28" s="8">
        <f>SUM(F28,G28,H28,I28)</f>
        <v>5926</v>
      </c>
      <c r="F28" s="5">
        <v>5926</v>
      </c>
      <c r="G28" s="5">
        <v>0</v>
      </c>
      <c r="H28" s="50"/>
      <c r="I28" s="135">
        <v>0</v>
      </c>
      <c r="J28" s="3"/>
    </row>
    <row r="29" spans="1:10" ht="12.75" customHeight="1">
      <c r="A29" s="185"/>
      <c r="B29" s="200" t="s">
        <v>16</v>
      </c>
      <c r="C29" s="201"/>
      <c r="D29" s="20" t="s">
        <v>8</v>
      </c>
      <c r="E29" s="9">
        <f>SUM(F29+G29+H29+I29)</f>
        <v>168</v>
      </c>
      <c r="F29" s="46">
        <v>134</v>
      </c>
      <c r="G29" s="46">
        <v>24</v>
      </c>
      <c r="H29" s="51">
        <v>10</v>
      </c>
      <c r="I29" s="136"/>
      <c r="J29" s="3"/>
    </row>
    <row r="30" spans="1:11" ht="12.75" customHeight="1" thickBot="1">
      <c r="A30" s="186"/>
      <c r="B30" s="202"/>
      <c r="C30" s="203"/>
      <c r="D30" s="21" t="s">
        <v>35</v>
      </c>
      <c r="E30" s="9">
        <f>SUM(F30,G30,H30,I30)</f>
        <v>10</v>
      </c>
      <c r="F30" s="47">
        <v>10</v>
      </c>
      <c r="G30" s="47">
        <v>0</v>
      </c>
      <c r="H30" s="52">
        <v>0</v>
      </c>
      <c r="I30" s="137"/>
      <c r="J30" s="3"/>
      <c r="K30" s="6"/>
    </row>
    <row r="31" spans="1:10" ht="12.75" customHeight="1">
      <c r="A31" s="206" t="s">
        <v>31</v>
      </c>
      <c r="B31" s="204" t="s">
        <v>1</v>
      </c>
      <c r="C31" s="204"/>
      <c r="D31" s="205"/>
      <c r="E31" s="4">
        <f aca="true" t="shared" si="4" ref="E31:E36">SUM(F31:I31)</f>
        <v>65686</v>
      </c>
      <c r="F31" s="4">
        <v>65686</v>
      </c>
      <c r="G31" s="4">
        <v>0</v>
      </c>
      <c r="H31" s="42">
        <v>0</v>
      </c>
      <c r="I31" s="132"/>
      <c r="J31" s="2"/>
    </row>
    <row r="32" spans="1:10" ht="12.75" customHeight="1">
      <c r="A32" s="185"/>
      <c r="B32" s="189" t="s">
        <v>9</v>
      </c>
      <c r="C32" s="190"/>
      <c r="D32" s="15" t="s">
        <v>8</v>
      </c>
      <c r="E32" s="9">
        <f t="shared" si="4"/>
        <v>64115</v>
      </c>
      <c r="F32" s="78">
        <f>SUM(F34,F36)</f>
        <v>64115</v>
      </c>
      <c r="G32" s="78">
        <f>SUM(G34,G36)</f>
        <v>0</v>
      </c>
      <c r="H32" s="39">
        <f>SUM(H34,H36)</f>
        <v>0</v>
      </c>
      <c r="I32" s="126"/>
      <c r="J32" s="2"/>
    </row>
    <row r="33" spans="1:10" ht="12.75" customHeight="1">
      <c r="A33" s="185"/>
      <c r="B33" s="191"/>
      <c r="C33" s="192"/>
      <c r="D33" s="16" t="s">
        <v>35</v>
      </c>
      <c r="E33" s="12">
        <f t="shared" si="4"/>
        <v>24973</v>
      </c>
      <c r="F33" s="78">
        <f>SUM(F35,F37)</f>
        <v>24973</v>
      </c>
      <c r="G33" s="12">
        <v>0</v>
      </c>
      <c r="H33" s="40">
        <f>SUM(H35,H37)</f>
        <v>0</v>
      </c>
      <c r="I33" s="127">
        <f>SUM(I35,I37)</f>
        <v>0</v>
      </c>
      <c r="J33" s="2"/>
    </row>
    <row r="34" spans="1:10" ht="12.75" customHeight="1">
      <c r="A34" s="185"/>
      <c r="B34" s="193" t="s">
        <v>10</v>
      </c>
      <c r="C34" s="195" t="s">
        <v>30</v>
      </c>
      <c r="D34" s="17" t="s">
        <v>8</v>
      </c>
      <c r="E34" s="9">
        <f t="shared" si="4"/>
        <v>64115</v>
      </c>
      <c r="F34" s="14">
        <v>64115</v>
      </c>
      <c r="G34" s="14">
        <v>0</v>
      </c>
      <c r="H34" s="43">
        <v>0</v>
      </c>
      <c r="I34" s="133"/>
      <c r="J34" s="2"/>
    </row>
    <row r="35" spans="1:10" ht="12.75" customHeight="1">
      <c r="A35" s="185"/>
      <c r="B35" s="193"/>
      <c r="C35" s="195"/>
      <c r="D35" s="18" t="s">
        <v>35</v>
      </c>
      <c r="E35" s="12">
        <f t="shared" si="4"/>
        <v>24973</v>
      </c>
      <c r="F35" s="14">
        <v>24973</v>
      </c>
      <c r="G35" s="14"/>
      <c r="H35" s="43"/>
      <c r="I35" s="133"/>
      <c r="J35" s="2"/>
    </row>
    <row r="36" spans="1:10" ht="12.75" customHeight="1">
      <c r="A36" s="185"/>
      <c r="B36" s="193"/>
      <c r="C36" s="196" t="s">
        <v>36</v>
      </c>
      <c r="D36" s="17" t="s">
        <v>8</v>
      </c>
      <c r="E36" s="9">
        <f t="shared" si="4"/>
        <v>0</v>
      </c>
      <c r="F36" s="14">
        <v>0</v>
      </c>
      <c r="G36" s="14">
        <v>0</v>
      </c>
      <c r="H36" s="43">
        <v>0</v>
      </c>
      <c r="I36" s="133"/>
      <c r="J36" s="2"/>
    </row>
    <row r="37" spans="1:10" ht="12.75" customHeight="1">
      <c r="A37" s="185"/>
      <c r="B37" s="194"/>
      <c r="C37" s="197"/>
      <c r="D37" s="19" t="s">
        <v>35</v>
      </c>
      <c r="E37" s="12">
        <f>SUM(F37,G37,H37,I37)</f>
        <v>0</v>
      </c>
      <c r="F37" s="26">
        <v>0</v>
      </c>
      <c r="G37" s="26">
        <v>0</v>
      </c>
      <c r="H37" s="79"/>
      <c r="I37" s="134"/>
      <c r="J37" s="2"/>
    </row>
    <row r="38" spans="1:10" ht="12.75" customHeight="1">
      <c r="A38" s="185"/>
      <c r="B38" s="198" t="s">
        <v>11</v>
      </c>
      <c r="C38" s="198"/>
      <c r="D38" s="199"/>
      <c r="E38" s="8">
        <f>E31-E32</f>
        <v>1571</v>
      </c>
      <c r="F38" s="8">
        <f>F31-F32</f>
        <v>1571</v>
      </c>
      <c r="G38" s="8">
        <f>G31-G32</f>
        <v>0</v>
      </c>
      <c r="H38" s="41">
        <f>H31-H32</f>
        <v>0</v>
      </c>
      <c r="I38" s="129">
        <f>I31-I32</f>
        <v>0</v>
      </c>
      <c r="J38" s="2"/>
    </row>
    <row r="39" spans="1:10" ht="12.75" customHeight="1">
      <c r="A39" s="185"/>
      <c r="B39" s="198" t="s">
        <v>37</v>
      </c>
      <c r="C39" s="198"/>
      <c r="D39" s="199"/>
      <c r="E39" s="72">
        <f>SUM(F39:I39)</f>
        <v>38000</v>
      </c>
      <c r="F39" s="5">
        <v>38000</v>
      </c>
      <c r="G39" s="5">
        <v>0</v>
      </c>
      <c r="H39" s="50"/>
      <c r="I39" s="135">
        <v>0</v>
      </c>
      <c r="J39" s="2"/>
    </row>
    <row r="40" spans="1:10" ht="12.75" customHeight="1">
      <c r="A40" s="185"/>
      <c r="B40" s="200" t="s">
        <v>16</v>
      </c>
      <c r="C40" s="201"/>
      <c r="D40" s="20" t="s">
        <v>8</v>
      </c>
      <c r="E40" s="9">
        <f>SUM(F40+G40+H40+I40)</f>
        <v>23</v>
      </c>
      <c r="F40" s="46">
        <v>23</v>
      </c>
      <c r="G40" s="46">
        <v>0</v>
      </c>
      <c r="H40" s="51">
        <v>0</v>
      </c>
      <c r="I40" s="136"/>
      <c r="J40" s="2"/>
    </row>
    <row r="41" spans="1:10" ht="12.75" customHeight="1" thickBot="1">
      <c r="A41" s="186"/>
      <c r="B41" s="202"/>
      <c r="C41" s="203"/>
      <c r="D41" s="21" t="s">
        <v>35</v>
      </c>
      <c r="E41" s="11">
        <f>SUM(F41,G41,H41,I41)</f>
        <v>9</v>
      </c>
      <c r="F41" s="47">
        <v>9</v>
      </c>
      <c r="G41" s="47">
        <v>0</v>
      </c>
      <c r="H41" s="52">
        <v>0</v>
      </c>
      <c r="I41" s="137"/>
      <c r="J41" s="2"/>
    </row>
    <row r="42" spans="1:10" ht="12.75" customHeight="1">
      <c r="A42" s="30"/>
      <c r="B42" s="28"/>
      <c r="C42" s="28"/>
      <c r="D42" s="29"/>
      <c r="E42" s="53"/>
      <c r="F42" s="54"/>
      <c r="G42" s="54"/>
      <c r="H42" s="54"/>
      <c r="I42" s="54"/>
      <c r="J42" s="2"/>
    </row>
    <row r="43" spans="1:10" ht="12.75" customHeight="1">
      <c r="A43" s="30"/>
      <c r="B43" s="28"/>
      <c r="C43" s="28"/>
      <c r="D43" s="29"/>
      <c r="E43" s="53"/>
      <c r="F43" s="54"/>
      <c r="G43" s="54"/>
      <c r="H43" s="54"/>
      <c r="I43" s="54"/>
      <c r="J43" s="2"/>
    </row>
    <row r="44" spans="1:10" ht="12.75" customHeight="1">
      <c r="A44" s="30"/>
      <c r="B44" s="28"/>
      <c r="C44" s="28"/>
      <c r="D44" s="29"/>
      <c r="E44" s="53"/>
      <c r="F44" s="54"/>
      <c r="G44" s="54"/>
      <c r="H44" s="54"/>
      <c r="I44" s="54"/>
      <c r="J44" s="2"/>
    </row>
    <row r="45" spans="1:10" ht="17.25" customHeight="1">
      <c r="A45" s="30"/>
      <c r="B45" s="28"/>
      <c r="C45" s="28"/>
      <c r="D45" s="29"/>
      <c r="E45" s="53"/>
      <c r="F45" s="54"/>
      <c r="G45" s="54"/>
      <c r="H45" s="54"/>
      <c r="I45" s="54"/>
      <c r="J45" s="2"/>
    </row>
    <row r="46" spans="1:10" ht="12.75" customHeight="1" hidden="1">
      <c r="A46" s="30"/>
      <c r="B46" s="28"/>
      <c r="C46" s="28"/>
      <c r="D46" s="29"/>
      <c r="E46" s="53"/>
      <c r="F46" s="54"/>
      <c r="G46" s="54"/>
      <c r="H46" s="54"/>
      <c r="I46" s="54"/>
      <c r="J46" s="2"/>
    </row>
    <row r="47" spans="1:10" ht="16.5" customHeight="1" thickBot="1">
      <c r="A47" s="83"/>
      <c r="B47" s="84"/>
      <c r="C47" s="84"/>
      <c r="D47" s="85"/>
      <c r="E47" s="86"/>
      <c r="F47" s="81"/>
      <c r="G47" s="81"/>
      <c r="H47" s="81"/>
      <c r="I47" s="81"/>
      <c r="J47" s="2"/>
    </row>
    <row r="48" spans="1:10" ht="3.75" customHeight="1" hidden="1" thickBot="1">
      <c r="A48" s="83"/>
      <c r="B48" s="84"/>
      <c r="C48" s="84"/>
      <c r="D48" s="85"/>
      <c r="E48" s="86"/>
      <c r="F48" s="81"/>
      <c r="G48" s="81"/>
      <c r="H48" s="81"/>
      <c r="I48" s="81"/>
      <c r="J48" s="2"/>
    </row>
    <row r="49" spans="1:10" ht="12.75" customHeight="1">
      <c r="A49" s="207" t="s">
        <v>25</v>
      </c>
      <c r="B49" s="208"/>
      <c r="C49" s="208"/>
      <c r="D49" s="209"/>
      <c r="E49" s="213" t="s">
        <v>22</v>
      </c>
      <c r="F49" s="163" t="s">
        <v>23</v>
      </c>
      <c r="G49" s="164"/>
      <c r="H49" s="164"/>
      <c r="I49" s="165"/>
      <c r="J49" s="2"/>
    </row>
    <row r="50" spans="1:253" s="31" customFormat="1" ht="34.5" customHeight="1" thickBot="1">
      <c r="A50" s="210"/>
      <c r="B50" s="211"/>
      <c r="C50" s="211"/>
      <c r="D50" s="212"/>
      <c r="E50" s="214"/>
      <c r="F50" s="56" t="s">
        <v>20</v>
      </c>
      <c r="G50" s="120" t="s">
        <v>41</v>
      </c>
      <c r="H50" s="121" t="s">
        <v>42</v>
      </c>
      <c r="I50" s="124" t="s">
        <v>43</v>
      </c>
      <c r="J50" s="36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</row>
    <row r="51" spans="1:10" s="37" customFormat="1" ht="18" customHeight="1">
      <c r="A51" s="215" t="s">
        <v>17</v>
      </c>
      <c r="B51" s="216" t="s">
        <v>1</v>
      </c>
      <c r="C51" s="216"/>
      <c r="D51" s="217"/>
      <c r="E51" s="4">
        <f>SUM(F51:I51)</f>
        <v>1211900</v>
      </c>
      <c r="F51" s="4">
        <v>856400</v>
      </c>
      <c r="G51" s="4">
        <v>0</v>
      </c>
      <c r="H51" s="42">
        <v>0</v>
      </c>
      <c r="I51" s="125">
        <v>355500</v>
      </c>
      <c r="J51" s="36"/>
    </row>
    <row r="52" spans="1:10" s="37" customFormat="1" ht="12.75" customHeight="1">
      <c r="A52" s="215"/>
      <c r="B52" s="189" t="s">
        <v>9</v>
      </c>
      <c r="C52" s="190"/>
      <c r="D52" s="15" t="s">
        <v>8</v>
      </c>
      <c r="E52" s="9">
        <f>SUM(E54,E56)</f>
        <v>1211899.33</v>
      </c>
      <c r="F52" s="78">
        <f>SUM(F54,F56)</f>
        <v>856399.33</v>
      </c>
      <c r="G52" s="78">
        <f>SUM(G54,G56)</f>
        <v>0</v>
      </c>
      <c r="H52" s="39">
        <f>SUM(H54,H56)</f>
        <v>0</v>
      </c>
      <c r="I52" s="126">
        <f>SUM(I54,I56)</f>
        <v>355500</v>
      </c>
      <c r="J52" s="36"/>
    </row>
    <row r="53" spans="1:10" ht="12.75" customHeight="1">
      <c r="A53" s="215"/>
      <c r="B53" s="191"/>
      <c r="C53" s="192"/>
      <c r="D53" s="16" t="s">
        <v>35</v>
      </c>
      <c r="E53" s="12">
        <f>SUM(E55,E57)</f>
        <v>0</v>
      </c>
      <c r="F53" s="12">
        <v>0</v>
      </c>
      <c r="G53" s="12">
        <v>0</v>
      </c>
      <c r="H53" s="40">
        <f>SUM(H55,H57)</f>
        <v>0</v>
      </c>
      <c r="I53" s="127">
        <v>0</v>
      </c>
      <c r="J53" s="2"/>
    </row>
    <row r="54" spans="1:10" ht="12.75" customHeight="1">
      <c r="A54" s="215"/>
      <c r="B54" s="193" t="s">
        <v>10</v>
      </c>
      <c r="C54" s="195" t="s">
        <v>30</v>
      </c>
      <c r="D54" s="17" t="s">
        <v>8</v>
      </c>
      <c r="E54" s="12">
        <f>SUM(F54:I54)</f>
        <v>1211899.33</v>
      </c>
      <c r="F54" s="122">
        <v>856399.33</v>
      </c>
      <c r="G54" s="14">
        <v>0</v>
      </c>
      <c r="H54" s="43">
        <v>0</v>
      </c>
      <c r="I54" s="138">
        <v>355500</v>
      </c>
      <c r="J54" s="2"/>
    </row>
    <row r="55" spans="1:10" ht="12.75" customHeight="1">
      <c r="A55" s="215"/>
      <c r="B55" s="193"/>
      <c r="C55" s="195"/>
      <c r="D55" s="18" t="s">
        <v>35</v>
      </c>
      <c r="E55" s="12">
        <f>SUM(F55,G55,H55,I55)</f>
        <v>0</v>
      </c>
      <c r="F55" s="14">
        <v>0</v>
      </c>
      <c r="G55" s="14">
        <v>0</v>
      </c>
      <c r="H55" s="43"/>
      <c r="I55" s="133"/>
      <c r="J55" s="2"/>
    </row>
    <row r="56" spans="1:10" ht="12.75" customHeight="1">
      <c r="A56" s="215"/>
      <c r="B56" s="193"/>
      <c r="C56" s="196" t="s">
        <v>36</v>
      </c>
      <c r="D56" s="17" t="s">
        <v>8</v>
      </c>
      <c r="E56" s="12">
        <f>SUM(F56:I56)</f>
        <v>0</v>
      </c>
      <c r="F56" s="14"/>
      <c r="G56" s="14">
        <v>0</v>
      </c>
      <c r="H56" s="43">
        <v>0</v>
      </c>
      <c r="I56" s="133">
        <v>0</v>
      </c>
      <c r="J56" s="2"/>
    </row>
    <row r="57" spans="1:10" ht="12.75" customHeight="1">
      <c r="A57" s="215"/>
      <c r="B57" s="194"/>
      <c r="C57" s="197"/>
      <c r="D57" s="19" t="s">
        <v>35</v>
      </c>
      <c r="E57" s="12">
        <f>SUM(F57,G57,H57,I57)</f>
        <v>0</v>
      </c>
      <c r="F57" s="26">
        <v>0</v>
      </c>
      <c r="G57" s="26">
        <v>0</v>
      </c>
      <c r="H57" s="49"/>
      <c r="I57" s="134"/>
      <c r="J57" s="2"/>
    </row>
    <row r="58" spans="1:10" ht="12.75" customHeight="1">
      <c r="A58" s="215"/>
      <c r="B58" s="198" t="s">
        <v>11</v>
      </c>
      <c r="C58" s="198"/>
      <c r="D58" s="199"/>
      <c r="E58" s="8">
        <f>E51-E52</f>
        <v>0.6699999999254942</v>
      </c>
      <c r="F58" s="8">
        <f>F51-F52</f>
        <v>0.6700000000419095</v>
      </c>
      <c r="G58" s="8">
        <f>G51-G52</f>
        <v>0</v>
      </c>
      <c r="H58" s="41">
        <f>H51-H52</f>
        <v>0</v>
      </c>
      <c r="I58" s="129">
        <f>I51-I52</f>
        <v>0</v>
      </c>
      <c r="J58" s="2"/>
    </row>
    <row r="59" spans="1:10" ht="12.75" customHeight="1">
      <c r="A59" s="215"/>
      <c r="B59" s="198" t="s">
        <v>37</v>
      </c>
      <c r="C59" s="198"/>
      <c r="D59" s="199"/>
      <c r="E59" s="8">
        <f>SUM(F59,G59,H59,I59)</f>
        <v>0</v>
      </c>
      <c r="F59" s="5">
        <v>0</v>
      </c>
      <c r="G59" s="5">
        <v>0</v>
      </c>
      <c r="H59" s="50">
        <v>0</v>
      </c>
      <c r="I59" s="135">
        <v>0</v>
      </c>
      <c r="J59" s="2"/>
    </row>
    <row r="60" spans="1:10" ht="12.75" customHeight="1">
      <c r="A60" s="215"/>
      <c r="B60" s="200" t="s">
        <v>16</v>
      </c>
      <c r="C60" s="201"/>
      <c r="D60" s="20" t="s">
        <v>8</v>
      </c>
      <c r="E60" s="9">
        <f>SUM(F60:I60)</f>
        <v>83</v>
      </c>
      <c r="F60" s="46">
        <v>62</v>
      </c>
      <c r="G60" s="46">
        <v>0</v>
      </c>
      <c r="H60" s="80">
        <v>0</v>
      </c>
      <c r="I60" s="139">
        <v>21</v>
      </c>
      <c r="J60" s="2"/>
    </row>
    <row r="61" spans="1:10" ht="12.75" customHeight="1" thickBot="1">
      <c r="A61" s="215"/>
      <c r="B61" s="202"/>
      <c r="C61" s="203"/>
      <c r="D61" s="21" t="s">
        <v>35</v>
      </c>
      <c r="E61" s="11">
        <f>SUM(F61,G61,H61,I61)</f>
        <v>0</v>
      </c>
      <c r="F61" s="47">
        <v>0</v>
      </c>
      <c r="G61" s="47">
        <v>0</v>
      </c>
      <c r="H61" s="52">
        <v>0</v>
      </c>
      <c r="I61" s="140">
        <v>0</v>
      </c>
      <c r="J61" s="2"/>
    </row>
    <row r="62" spans="1:10" ht="11.25" customHeight="1">
      <c r="A62" s="218" t="s">
        <v>13</v>
      </c>
      <c r="B62" s="216" t="s">
        <v>1</v>
      </c>
      <c r="C62" s="216"/>
      <c r="D62" s="217"/>
      <c r="E62" s="7">
        <f>SUM(F62:I62)</f>
        <v>2885331</v>
      </c>
      <c r="F62" s="4">
        <v>2344386</v>
      </c>
      <c r="G62" s="4">
        <v>245800</v>
      </c>
      <c r="H62" s="44">
        <v>295145</v>
      </c>
      <c r="I62" s="48">
        <v>0</v>
      </c>
      <c r="J62" s="2"/>
    </row>
    <row r="63" spans="1:10" ht="13.5" customHeight="1">
      <c r="A63" s="215"/>
      <c r="B63" s="189" t="s">
        <v>9</v>
      </c>
      <c r="C63" s="190"/>
      <c r="D63" s="15" t="s">
        <v>8</v>
      </c>
      <c r="E63" s="9">
        <f>SUM(E65,E67)</f>
        <v>2880786.45</v>
      </c>
      <c r="F63" s="78">
        <f>SUM(F65,F67)</f>
        <v>2343830.25</v>
      </c>
      <c r="G63" s="78">
        <f>SUM(G65,G67)</f>
        <v>242291.89</v>
      </c>
      <c r="H63" s="64">
        <f>SUM(H65,H67)</f>
        <v>294664.31</v>
      </c>
      <c r="I63" s="141">
        <f>SUM(I65,I67)</f>
        <v>0</v>
      </c>
      <c r="J63" s="2"/>
    </row>
    <row r="64" spans="1:10" ht="15.75" customHeight="1">
      <c r="A64" s="215"/>
      <c r="B64" s="191"/>
      <c r="C64" s="192"/>
      <c r="D64" s="16" t="s">
        <v>35</v>
      </c>
      <c r="E64" s="12">
        <f>SUM(E66,E68)</f>
        <v>166312</v>
      </c>
      <c r="F64" s="12">
        <f>F68+F66</f>
        <v>166312</v>
      </c>
      <c r="G64" s="12">
        <v>0</v>
      </c>
      <c r="H64" s="65">
        <f>SUM(H66,H68)</f>
        <v>0</v>
      </c>
      <c r="I64" s="142"/>
      <c r="J64" s="2"/>
    </row>
    <row r="65" spans="1:10" ht="12.75" customHeight="1">
      <c r="A65" s="215"/>
      <c r="B65" s="193" t="s">
        <v>10</v>
      </c>
      <c r="C65" s="195" t="s">
        <v>30</v>
      </c>
      <c r="D65" s="17" t="s">
        <v>8</v>
      </c>
      <c r="E65" s="12">
        <f>SUM(F65:I65)</f>
        <v>2880786.45</v>
      </c>
      <c r="F65" s="14">
        <v>2343830.25</v>
      </c>
      <c r="G65" s="14">
        <v>242291.89</v>
      </c>
      <c r="H65" s="66">
        <v>294664.31</v>
      </c>
      <c r="I65" s="57">
        <v>0</v>
      </c>
      <c r="J65" s="2"/>
    </row>
    <row r="66" spans="1:10" ht="12.75" customHeight="1">
      <c r="A66" s="215"/>
      <c r="B66" s="193"/>
      <c r="C66" s="195"/>
      <c r="D66" s="18" t="s">
        <v>35</v>
      </c>
      <c r="E66" s="12">
        <f>SUM(F66,G66,H66,I66)</f>
        <v>166312</v>
      </c>
      <c r="F66" s="14">
        <v>166312</v>
      </c>
      <c r="G66" s="14">
        <v>0</v>
      </c>
      <c r="H66" s="66"/>
      <c r="I66" s="57"/>
      <c r="J66" s="2"/>
    </row>
    <row r="67" spans="1:10" ht="12.75" customHeight="1">
      <c r="A67" s="215"/>
      <c r="B67" s="193"/>
      <c r="C67" s="196" t="s">
        <v>36</v>
      </c>
      <c r="D67" s="17" t="s">
        <v>8</v>
      </c>
      <c r="E67" s="12">
        <f>SUM(F67:I67)</f>
        <v>0</v>
      </c>
      <c r="F67" s="14">
        <v>0</v>
      </c>
      <c r="G67" s="14">
        <v>0</v>
      </c>
      <c r="H67" s="66">
        <v>0</v>
      </c>
      <c r="I67" s="57">
        <v>0</v>
      </c>
      <c r="J67" s="2"/>
    </row>
    <row r="68" spans="1:10" ht="12.75" customHeight="1">
      <c r="A68" s="215"/>
      <c r="B68" s="194"/>
      <c r="C68" s="197"/>
      <c r="D68" s="19" t="s">
        <v>35</v>
      </c>
      <c r="E68" s="12">
        <f>SUM(F68,G68,H68,I68)</f>
        <v>0</v>
      </c>
      <c r="F68" s="26">
        <v>0</v>
      </c>
      <c r="G68" s="26">
        <v>0</v>
      </c>
      <c r="H68" s="66"/>
      <c r="I68" s="57"/>
      <c r="J68" s="2"/>
    </row>
    <row r="69" spans="1:10" ht="12.75" customHeight="1">
      <c r="A69" s="215"/>
      <c r="B69" s="198" t="s">
        <v>11</v>
      </c>
      <c r="C69" s="198"/>
      <c r="D69" s="199"/>
      <c r="E69" s="74">
        <f>E62-E63</f>
        <v>4544.549999999814</v>
      </c>
      <c r="F69" s="8">
        <f>F62-F63</f>
        <v>555.75</v>
      </c>
      <c r="G69" s="8">
        <f>G62-G63</f>
        <v>3508.109999999986</v>
      </c>
      <c r="H69" s="75">
        <f>H62-H63</f>
        <v>480.6900000000023</v>
      </c>
      <c r="I69" s="143">
        <f>I62-I63</f>
        <v>0</v>
      </c>
      <c r="J69" s="2"/>
    </row>
    <row r="70" spans="1:10" ht="12.75" customHeight="1">
      <c r="A70" s="215"/>
      <c r="B70" s="198" t="s">
        <v>37</v>
      </c>
      <c r="C70" s="198"/>
      <c r="D70" s="199"/>
      <c r="E70" s="8">
        <f>SUM(F70,G70,H70,I70)</f>
        <v>191162</v>
      </c>
      <c r="F70" s="5">
        <v>191162</v>
      </c>
      <c r="G70" s="5">
        <v>0</v>
      </c>
      <c r="H70" s="69">
        <v>0</v>
      </c>
      <c r="I70" s="59">
        <v>0</v>
      </c>
      <c r="J70" s="2"/>
    </row>
    <row r="71" spans="1:10" ht="12.75" customHeight="1">
      <c r="A71" s="215"/>
      <c r="B71" s="200" t="s">
        <v>16</v>
      </c>
      <c r="C71" s="201"/>
      <c r="D71" s="20" t="s">
        <v>8</v>
      </c>
      <c r="E71" s="9">
        <f>SUM(F71:I71)</f>
        <v>513</v>
      </c>
      <c r="F71" s="46">
        <v>391</v>
      </c>
      <c r="G71" s="46">
        <v>49</v>
      </c>
      <c r="H71" s="70">
        <v>73</v>
      </c>
      <c r="I71" s="144">
        <v>0</v>
      </c>
      <c r="J71" s="2"/>
    </row>
    <row r="72" spans="1:10" ht="12.75" customHeight="1" thickBot="1">
      <c r="A72" s="215"/>
      <c r="B72" s="202"/>
      <c r="C72" s="203"/>
      <c r="D72" s="21" t="s">
        <v>35</v>
      </c>
      <c r="E72" s="9">
        <f>SUM(F72:I72)</f>
        <v>28</v>
      </c>
      <c r="F72" s="47">
        <v>28</v>
      </c>
      <c r="G72" s="47">
        <v>0</v>
      </c>
      <c r="H72" s="71">
        <v>0</v>
      </c>
      <c r="I72" s="61"/>
      <c r="J72" s="2"/>
    </row>
    <row r="73" spans="1:10" ht="12.75" customHeight="1">
      <c r="A73" s="219" t="s">
        <v>4</v>
      </c>
      <c r="B73" s="204" t="s">
        <v>1</v>
      </c>
      <c r="C73" s="204"/>
      <c r="D73" s="205"/>
      <c r="E73" s="4">
        <f>SUM(F73:I73)</f>
        <v>0</v>
      </c>
      <c r="F73" s="4">
        <v>0</v>
      </c>
      <c r="G73" s="4">
        <v>0</v>
      </c>
      <c r="H73" s="42"/>
      <c r="I73" s="125"/>
      <c r="J73" s="2"/>
    </row>
    <row r="74" spans="1:10" ht="12.75" customHeight="1">
      <c r="A74" s="215"/>
      <c r="B74" s="189" t="s">
        <v>9</v>
      </c>
      <c r="C74" s="190"/>
      <c r="D74" s="15" t="s">
        <v>8</v>
      </c>
      <c r="E74" s="9">
        <f>SUM(E76,E78)</f>
        <v>0</v>
      </c>
      <c r="F74" s="78">
        <f>SUM(F76,F78)</f>
        <v>0</v>
      </c>
      <c r="G74" s="78">
        <f>SUM(G76,G78)</f>
        <v>0</v>
      </c>
      <c r="H74" s="39">
        <f>SUM(H76,H78)</f>
        <v>0</v>
      </c>
      <c r="I74" s="126"/>
      <c r="J74" s="2"/>
    </row>
    <row r="75" spans="1:10" ht="12.75" customHeight="1">
      <c r="A75" s="215"/>
      <c r="B75" s="191"/>
      <c r="C75" s="192"/>
      <c r="D75" s="16" t="s">
        <v>35</v>
      </c>
      <c r="E75" s="12">
        <f>SUM(E77,E79)</f>
        <v>0</v>
      </c>
      <c r="F75" s="12">
        <f>F77+F79</f>
        <v>0</v>
      </c>
      <c r="G75" s="12">
        <v>0</v>
      </c>
      <c r="H75" s="40">
        <f>SUM(H77,H79)</f>
        <v>0</v>
      </c>
      <c r="I75" s="127"/>
      <c r="J75" s="2"/>
    </row>
    <row r="76" spans="1:10" ht="12.75" customHeight="1">
      <c r="A76" s="215"/>
      <c r="B76" s="193" t="s">
        <v>10</v>
      </c>
      <c r="C76" s="195" t="s">
        <v>30</v>
      </c>
      <c r="D76" s="17" t="s">
        <v>8</v>
      </c>
      <c r="E76" s="12">
        <f>SUM(F76:I76)</f>
        <v>0</v>
      </c>
      <c r="F76" s="14">
        <v>0</v>
      </c>
      <c r="G76" s="14">
        <v>0</v>
      </c>
      <c r="H76" s="43"/>
      <c r="I76" s="133"/>
      <c r="J76" s="2"/>
    </row>
    <row r="77" spans="1:10" ht="12.75" customHeight="1">
      <c r="A77" s="215"/>
      <c r="B77" s="193"/>
      <c r="C77" s="195"/>
      <c r="D77" s="18" t="s">
        <v>35</v>
      </c>
      <c r="E77" s="12">
        <f>SUM(F77:I77)</f>
        <v>0</v>
      </c>
      <c r="F77" s="14">
        <v>0</v>
      </c>
      <c r="G77" s="14">
        <v>0</v>
      </c>
      <c r="H77" s="43"/>
      <c r="I77" s="133"/>
      <c r="J77" s="2"/>
    </row>
    <row r="78" spans="1:10" ht="12.75" customHeight="1">
      <c r="A78" s="215"/>
      <c r="B78" s="193"/>
      <c r="C78" s="196" t="s">
        <v>36</v>
      </c>
      <c r="D78" s="17" t="s">
        <v>8</v>
      </c>
      <c r="E78" s="12">
        <f>SUM(F78:I78)</f>
        <v>0</v>
      </c>
      <c r="F78" s="14">
        <v>0</v>
      </c>
      <c r="G78" s="14">
        <v>0</v>
      </c>
      <c r="H78" s="43"/>
      <c r="I78" s="133"/>
      <c r="J78" s="2"/>
    </row>
    <row r="79" spans="1:10" ht="12.75" customHeight="1">
      <c r="A79" s="215"/>
      <c r="B79" s="194"/>
      <c r="C79" s="197"/>
      <c r="D79" s="19" t="s">
        <v>35</v>
      </c>
      <c r="E79" s="12">
        <f>SUM(F79:I79)</f>
        <v>0</v>
      </c>
      <c r="F79" s="26">
        <v>0</v>
      </c>
      <c r="G79" s="26">
        <v>0</v>
      </c>
      <c r="H79" s="49"/>
      <c r="I79" s="134"/>
      <c r="J79" s="2"/>
    </row>
    <row r="80" spans="1:10" ht="12.75" customHeight="1">
      <c r="A80" s="215"/>
      <c r="B80" s="198" t="s">
        <v>11</v>
      </c>
      <c r="C80" s="198"/>
      <c r="D80" s="199"/>
      <c r="E80" s="8">
        <f>E73-E74</f>
        <v>0</v>
      </c>
      <c r="F80" s="8">
        <f>F73-F74</f>
        <v>0</v>
      </c>
      <c r="G80" s="8">
        <f>G73-G74</f>
        <v>0</v>
      </c>
      <c r="H80" s="41">
        <f>H73-H74</f>
        <v>0</v>
      </c>
      <c r="I80" s="129"/>
      <c r="J80" s="2"/>
    </row>
    <row r="81" spans="1:10" ht="12.75" customHeight="1">
      <c r="A81" s="215"/>
      <c r="B81" s="198" t="s">
        <v>37</v>
      </c>
      <c r="C81" s="198"/>
      <c r="D81" s="199"/>
      <c r="E81" s="8">
        <f>SUM(F81,G81,H81,I81)</f>
        <v>0</v>
      </c>
      <c r="F81" s="5">
        <v>0</v>
      </c>
      <c r="G81" s="5">
        <v>0</v>
      </c>
      <c r="H81" s="50">
        <v>0</v>
      </c>
      <c r="I81" s="135">
        <v>0</v>
      </c>
      <c r="J81" s="2"/>
    </row>
    <row r="82" spans="1:10" ht="12.75" customHeight="1">
      <c r="A82" s="215"/>
      <c r="B82" s="200" t="s">
        <v>16</v>
      </c>
      <c r="C82" s="201"/>
      <c r="D82" s="20" t="s">
        <v>8</v>
      </c>
      <c r="E82" s="9">
        <f>SUM(F82:I82)</f>
        <v>0</v>
      </c>
      <c r="F82" s="46">
        <v>0</v>
      </c>
      <c r="G82" s="46">
        <v>0</v>
      </c>
      <c r="H82" s="51"/>
      <c r="I82" s="145"/>
      <c r="J82" s="2"/>
    </row>
    <row r="83" spans="1:10" ht="15.75" customHeight="1" thickBot="1">
      <c r="A83" s="220"/>
      <c r="B83" s="202"/>
      <c r="C83" s="203"/>
      <c r="D83" s="21" t="s">
        <v>35</v>
      </c>
      <c r="E83" s="11">
        <f>SUM(F83:I83)</f>
        <v>0</v>
      </c>
      <c r="F83" s="47">
        <v>0</v>
      </c>
      <c r="G83" s="47">
        <v>0</v>
      </c>
      <c r="H83" s="52"/>
      <c r="I83" s="140"/>
      <c r="J83" s="2"/>
    </row>
    <row r="84" spans="1:10" ht="15.75" customHeight="1">
      <c r="A84" s="87"/>
      <c r="B84" s="88"/>
      <c r="C84" s="88"/>
      <c r="D84" s="89"/>
      <c r="E84" s="90"/>
      <c r="F84" s="91"/>
      <c r="G84" s="91"/>
      <c r="H84" s="91"/>
      <c r="I84" s="91"/>
      <c r="J84" s="2"/>
    </row>
    <row r="85" spans="1:10" ht="15.75" customHeight="1">
      <c r="A85" s="83"/>
      <c r="B85" s="84"/>
      <c r="C85" s="84"/>
      <c r="D85" s="85"/>
      <c r="E85" s="86"/>
      <c r="F85" s="81"/>
      <c r="G85" s="81"/>
      <c r="H85" s="81"/>
      <c r="I85" s="81"/>
      <c r="J85" s="2"/>
    </row>
    <row r="86" spans="1:10" ht="15.75" customHeight="1">
      <c r="A86" s="83"/>
      <c r="B86" s="84"/>
      <c r="C86" s="84"/>
      <c r="D86" s="85"/>
      <c r="E86" s="86"/>
      <c r="F86" s="81"/>
      <c r="G86" s="81"/>
      <c r="H86" s="81"/>
      <c r="I86" s="81"/>
      <c r="J86" s="2"/>
    </row>
    <row r="87" spans="1:10" ht="15.75" customHeight="1">
      <c r="A87" s="83"/>
      <c r="B87" s="84"/>
      <c r="C87" s="84"/>
      <c r="D87" s="85"/>
      <c r="E87" s="86"/>
      <c r="F87" s="81"/>
      <c r="G87" s="81"/>
      <c r="H87" s="81"/>
      <c r="I87" s="81"/>
      <c r="J87" s="2"/>
    </row>
    <row r="88" spans="1:10" ht="15.75" customHeight="1">
      <c r="A88" s="83"/>
      <c r="B88" s="84"/>
      <c r="C88" s="84"/>
      <c r="D88" s="85"/>
      <c r="E88" s="86"/>
      <c r="F88" s="81"/>
      <c r="G88" s="81"/>
      <c r="H88" s="81"/>
      <c r="I88" s="81"/>
      <c r="J88" s="2"/>
    </row>
    <row r="89" spans="1:10" ht="13.5" customHeight="1">
      <c r="A89" s="83"/>
      <c r="B89" s="84"/>
      <c r="C89" s="84"/>
      <c r="D89" s="85"/>
      <c r="E89" s="86"/>
      <c r="F89" s="81"/>
      <c r="G89" s="81"/>
      <c r="H89" s="81"/>
      <c r="I89" s="81"/>
      <c r="J89" s="2"/>
    </row>
    <row r="90" spans="1:10" ht="31.5" customHeight="1" thickBot="1">
      <c r="A90" s="83"/>
      <c r="B90" s="84"/>
      <c r="C90" s="84"/>
      <c r="D90" s="85"/>
      <c r="E90" s="86"/>
      <c r="F90" s="81"/>
      <c r="G90" s="81"/>
      <c r="H90" s="81"/>
      <c r="I90" s="81"/>
      <c r="J90" s="2"/>
    </row>
    <row r="91" spans="1:10" ht="12" customHeight="1">
      <c r="A91" s="207" t="s">
        <v>25</v>
      </c>
      <c r="B91" s="208"/>
      <c r="C91" s="208"/>
      <c r="D91" s="209"/>
      <c r="E91" s="213" t="s">
        <v>22</v>
      </c>
      <c r="F91" s="166" t="s">
        <v>3</v>
      </c>
      <c r="G91" s="167"/>
      <c r="H91" s="167"/>
      <c r="I91" s="168"/>
      <c r="J91" s="2"/>
    </row>
    <row r="92" spans="1:10" ht="33" customHeight="1" thickBot="1">
      <c r="A92" s="210"/>
      <c r="B92" s="211"/>
      <c r="C92" s="211"/>
      <c r="D92" s="212"/>
      <c r="E92" s="214"/>
      <c r="F92" s="56" t="s">
        <v>20</v>
      </c>
      <c r="G92" s="120" t="s">
        <v>41</v>
      </c>
      <c r="H92" s="121" t="s">
        <v>40</v>
      </c>
      <c r="I92" s="124" t="s">
        <v>43</v>
      </c>
      <c r="J92" s="2"/>
    </row>
    <row r="93" spans="1:253" s="31" customFormat="1" ht="15.75" customHeight="1">
      <c r="A93" s="215" t="s">
        <v>5</v>
      </c>
      <c r="B93" s="221" t="s">
        <v>1</v>
      </c>
      <c r="C93" s="216"/>
      <c r="D93" s="217"/>
      <c r="E93" s="4">
        <f>SUM(F93:I93)</f>
        <v>58097</v>
      </c>
      <c r="F93" s="4">
        <v>58097</v>
      </c>
      <c r="G93" s="4">
        <v>0</v>
      </c>
      <c r="H93" s="42"/>
      <c r="I93" s="146"/>
      <c r="J93" s="36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</row>
    <row r="94" spans="1:10" s="37" customFormat="1" ht="11.25" customHeight="1">
      <c r="A94" s="215"/>
      <c r="B94" s="189" t="s">
        <v>9</v>
      </c>
      <c r="C94" s="190"/>
      <c r="D94" s="15" t="s">
        <v>8</v>
      </c>
      <c r="E94" s="9">
        <f>SUM(E96,E98)</f>
        <v>58083.48</v>
      </c>
      <c r="F94" s="78">
        <f>SUM(F96,F98)</f>
        <v>58083.48</v>
      </c>
      <c r="G94" s="78">
        <f>SUM(G96,G98)</f>
        <v>0</v>
      </c>
      <c r="H94" s="39">
        <f>SUM(H96,H98)</f>
        <v>0</v>
      </c>
      <c r="I94" s="141"/>
      <c r="J94" s="36"/>
    </row>
    <row r="95" spans="1:10" ht="10.5" customHeight="1">
      <c r="A95" s="215"/>
      <c r="B95" s="191"/>
      <c r="C95" s="192"/>
      <c r="D95" s="16" t="s">
        <v>35</v>
      </c>
      <c r="E95" s="12">
        <f>SUM(E97,E99)</f>
        <v>0</v>
      </c>
      <c r="F95" s="12">
        <v>0</v>
      </c>
      <c r="G95" s="12">
        <v>0</v>
      </c>
      <c r="H95" s="40">
        <f>SUM(H97,H99)</f>
        <v>0</v>
      </c>
      <c r="I95" s="142"/>
      <c r="J95" s="2"/>
    </row>
    <row r="96" spans="1:10" ht="12.75" customHeight="1">
      <c r="A96" s="215"/>
      <c r="B96" s="193" t="s">
        <v>10</v>
      </c>
      <c r="C96" s="195" t="s">
        <v>30</v>
      </c>
      <c r="D96" s="17" t="s">
        <v>8</v>
      </c>
      <c r="E96" s="12">
        <f>SUM(F96,G96,H96,I96)</f>
        <v>58083.48</v>
      </c>
      <c r="F96" s="14">
        <v>58083.48</v>
      </c>
      <c r="G96" s="14">
        <v>0</v>
      </c>
      <c r="H96" s="43"/>
      <c r="I96" s="57"/>
      <c r="J96" s="2"/>
    </row>
    <row r="97" spans="1:10" ht="12.75" customHeight="1">
      <c r="A97" s="215"/>
      <c r="B97" s="193"/>
      <c r="C97" s="195"/>
      <c r="D97" s="18" t="s">
        <v>35</v>
      </c>
      <c r="E97" s="12">
        <f>SUM(F97,G97,H97,I97)</f>
        <v>0</v>
      </c>
      <c r="F97" s="14">
        <v>0</v>
      </c>
      <c r="G97" s="14">
        <v>0</v>
      </c>
      <c r="H97" s="43"/>
      <c r="I97" s="57"/>
      <c r="J97" s="2"/>
    </row>
    <row r="98" spans="1:10" ht="12.75" customHeight="1">
      <c r="A98" s="215"/>
      <c r="B98" s="193"/>
      <c r="C98" s="196" t="s">
        <v>36</v>
      </c>
      <c r="D98" s="17" t="s">
        <v>8</v>
      </c>
      <c r="E98" s="12">
        <f>SUM(F98,G98,H98,I98)</f>
        <v>0</v>
      </c>
      <c r="F98" s="14">
        <v>0</v>
      </c>
      <c r="G98" s="14">
        <v>0</v>
      </c>
      <c r="H98" s="43"/>
      <c r="I98" s="57"/>
      <c r="J98" s="2"/>
    </row>
    <row r="99" spans="1:10" ht="12.75" customHeight="1">
      <c r="A99" s="215"/>
      <c r="B99" s="194"/>
      <c r="C99" s="197"/>
      <c r="D99" s="19" t="s">
        <v>35</v>
      </c>
      <c r="E99" s="12">
        <f>SUM(F99,G99,H99,I99)</f>
        <v>0</v>
      </c>
      <c r="F99" s="26">
        <v>0</v>
      </c>
      <c r="G99" s="26">
        <v>0</v>
      </c>
      <c r="H99" s="49"/>
      <c r="I99" s="147"/>
      <c r="J99" s="2"/>
    </row>
    <row r="100" spans="1:10" ht="12.75" customHeight="1">
      <c r="A100" s="215"/>
      <c r="B100" s="198" t="s">
        <v>11</v>
      </c>
      <c r="C100" s="198"/>
      <c r="D100" s="199"/>
      <c r="E100" s="8">
        <f>E93-E94</f>
        <v>13.519999999996799</v>
      </c>
      <c r="F100" s="8">
        <f>F93-F94</f>
        <v>13.519999999996799</v>
      </c>
      <c r="G100" s="8">
        <f>G93-G94</f>
        <v>0</v>
      </c>
      <c r="H100" s="41">
        <f>H93-H94</f>
        <v>0</v>
      </c>
      <c r="I100" s="58"/>
      <c r="J100" s="2"/>
    </row>
    <row r="101" spans="1:10" ht="12.75" customHeight="1">
      <c r="A101" s="215"/>
      <c r="B101" s="198" t="s">
        <v>37</v>
      </c>
      <c r="C101" s="198"/>
      <c r="D101" s="199"/>
      <c r="E101" s="8">
        <f>SUM(F101:I101)</f>
        <v>0</v>
      </c>
      <c r="F101" s="5">
        <v>0</v>
      </c>
      <c r="G101" s="5">
        <v>0</v>
      </c>
      <c r="H101" s="50">
        <v>0</v>
      </c>
      <c r="I101" s="148">
        <v>0</v>
      </c>
      <c r="J101" s="2"/>
    </row>
    <row r="102" spans="1:10" ht="12.75" customHeight="1">
      <c r="A102" s="215"/>
      <c r="B102" s="200" t="s">
        <v>16</v>
      </c>
      <c r="C102" s="201"/>
      <c r="D102" s="20" t="s">
        <v>8</v>
      </c>
      <c r="E102" s="10">
        <f>SUM(F102,G102,H102,I102)</f>
        <v>155</v>
      </c>
      <c r="F102" s="46">
        <v>155</v>
      </c>
      <c r="G102" s="46">
        <v>0</v>
      </c>
      <c r="H102" s="76"/>
      <c r="I102" s="149"/>
      <c r="J102" s="2"/>
    </row>
    <row r="103" spans="1:10" ht="12" customHeight="1" thickBot="1">
      <c r="A103" s="215"/>
      <c r="B103" s="202"/>
      <c r="C103" s="203"/>
      <c r="D103" s="21" t="s">
        <v>35</v>
      </c>
      <c r="E103" s="11">
        <f>SUM(F103,G103,H103,I103)</f>
        <v>0</v>
      </c>
      <c r="F103" s="47">
        <v>0</v>
      </c>
      <c r="G103" s="47">
        <v>0</v>
      </c>
      <c r="H103" s="77"/>
      <c r="I103" s="150"/>
      <c r="J103" s="2"/>
    </row>
    <row r="104" spans="1:10" ht="15.75" customHeight="1">
      <c r="A104" s="218" t="s">
        <v>6</v>
      </c>
      <c r="B104" s="216" t="s">
        <v>1</v>
      </c>
      <c r="C104" s="216"/>
      <c r="D104" s="217"/>
      <c r="E104" s="7">
        <f>SUM(F104:I104)</f>
        <v>1489383</v>
      </c>
      <c r="F104" s="4">
        <v>1042883</v>
      </c>
      <c r="G104" s="4">
        <v>206000</v>
      </c>
      <c r="H104" s="38">
        <v>0</v>
      </c>
      <c r="I104" s="125">
        <v>240500</v>
      </c>
      <c r="J104" s="2"/>
    </row>
    <row r="105" spans="1:10" ht="11.25" customHeight="1">
      <c r="A105" s="215"/>
      <c r="B105" s="189" t="s">
        <v>9</v>
      </c>
      <c r="C105" s="190"/>
      <c r="D105" s="15" t="s">
        <v>8</v>
      </c>
      <c r="E105" s="9">
        <f>SUM(E107,E109)</f>
        <v>1489403</v>
      </c>
      <c r="F105" s="78">
        <f>SUM(F107,F109)</f>
        <v>1042903</v>
      </c>
      <c r="G105" s="78">
        <f>SUM(G107,G109)</f>
        <v>206000</v>
      </c>
      <c r="H105" s="39">
        <f>SUM(H107,H109)</f>
        <v>0</v>
      </c>
      <c r="I105" s="126">
        <f>SUM(I107,I109)</f>
        <v>240500</v>
      </c>
      <c r="J105" s="2"/>
    </row>
    <row r="106" spans="1:10" ht="10.5" customHeight="1">
      <c r="A106" s="215"/>
      <c r="B106" s="191"/>
      <c r="C106" s="192"/>
      <c r="D106" s="16" t="s">
        <v>35</v>
      </c>
      <c r="E106" s="12">
        <f>SUM(E108,E110)</f>
        <v>0</v>
      </c>
      <c r="F106" s="12">
        <v>0</v>
      </c>
      <c r="G106" s="12">
        <v>0</v>
      </c>
      <c r="H106" s="40"/>
      <c r="I106" s="127"/>
      <c r="J106" s="2"/>
    </row>
    <row r="107" spans="1:10" ht="12.75" customHeight="1">
      <c r="A107" s="215"/>
      <c r="B107" s="193" t="s">
        <v>10</v>
      </c>
      <c r="C107" s="195" t="s">
        <v>30</v>
      </c>
      <c r="D107" s="17" t="s">
        <v>8</v>
      </c>
      <c r="E107" s="12">
        <f>SUM(F107:I107)</f>
        <v>1489403</v>
      </c>
      <c r="F107" s="14">
        <v>1042903</v>
      </c>
      <c r="G107" s="14">
        <v>206000</v>
      </c>
      <c r="H107" s="43">
        <v>0</v>
      </c>
      <c r="I107" s="133">
        <v>240500</v>
      </c>
      <c r="J107" s="2"/>
    </row>
    <row r="108" spans="1:10" ht="12.75" customHeight="1">
      <c r="A108" s="215"/>
      <c r="B108" s="193"/>
      <c r="C108" s="195"/>
      <c r="D108" s="18" t="s">
        <v>35</v>
      </c>
      <c r="E108" s="12">
        <f>SUM(F108:I108)</f>
        <v>0</v>
      </c>
      <c r="F108" s="14">
        <v>0</v>
      </c>
      <c r="G108" s="14">
        <v>0</v>
      </c>
      <c r="H108" s="43"/>
      <c r="I108" s="133"/>
      <c r="J108" s="2"/>
    </row>
    <row r="109" spans="1:10" ht="15" customHeight="1">
      <c r="A109" s="215"/>
      <c r="B109" s="193"/>
      <c r="C109" s="196" t="s">
        <v>36</v>
      </c>
      <c r="D109" s="17" t="s">
        <v>8</v>
      </c>
      <c r="E109" s="12">
        <f>SUM(F109,G109,H109,I109)</f>
        <v>0</v>
      </c>
      <c r="F109" s="14">
        <v>0</v>
      </c>
      <c r="G109" s="14">
        <v>0</v>
      </c>
      <c r="H109" s="43">
        <v>0</v>
      </c>
      <c r="I109" s="133">
        <v>0</v>
      </c>
      <c r="J109" s="2"/>
    </row>
    <row r="110" spans="1:10" ht="14.25" customHeight="1">
      <c r="A110" s="215"/>
      <c r="B110" s="194"/>
      <c r="C110" s="197"/>
      <c r="D110" s="19" t="s">
        <v>35</v>
      </c>
      <c r="E110" s="12">
        <f>SUM(F110,G110,H110:I110)</f>
        <v>0</v>
      </c>
      <c r="F110" s="26">
        <v>0</v>
      </c>
      <c r="G110" s="26">
        <v>0</v>
      </c>
      <c r="H110" s="49"/>
      <c r="I110" s="134"/>
      <c r="J110" s="2"/>
    </row>
    <row r="111" spans="1:10" ht="10.5" customHeight="1">
      <c r="A111" s="215"/>
      <c r="B111" s="198" t="s">
        <v>11</v>
      </c>
      <c r="C111" s="198"/>
      <c r="D111" s="199"/>
      <c r="E111" s="8">
        <f>E104-E105</f>
        <v>-20</v>
      </c>
      <c r="F111" s="8">
        <f>F104-F105</f>
        <v>-20</v>
      </c>
      <c r="G111" s="8">
        <f>G104-G105</f>
        <v>0</v>
      </c>
      <c r="H111" s="8">
        <f>H104-H105</f>
        <v>0</v>
      </c>
      <c r="I111" s="129">
        <f>I104-I105</f>
        <v>0</v>
      </c>
      <c r="J111" s="2"/>
    </row>
    <row r="112" spans="1:10" ht="13.5" customHeight="1">
      <c r="A112" s="215"/>
      <c r="B112" s="198" t="s">
        <v>37</v>
      </c>
      <c r="C112" s="198"/>
      <c r="D112" s="199"/>
      <c r="E112" s="8">
        <f>SUM(F112,G112,H112,I112)</f>
        <v>0</v>
      </c>
      <c r="F112" s="5">
        <v>0</v>
      </c>
      <c r="G112" s="5">
        <v>0</v>
      </c>
      <c r="H112" s="50">
        <v>0</v>
      </c>
      <c r="I112" s="135">
        <v>0</v>
      </c>
      <c r="J112" s="2"/>
    </row>
    <row r="113" spans="1:10" ht="14.25" customHeight="1">
      <c r="A113" s="215"/>
      <c r="B113" s="200" t="s">
        <v>16</v>
      </c>
      <c r="C113" s="201"/>
      <c r="D113" s="20" t="s">
        <v>8</v>
      </c>
      <c r="E113" s="9">
        <f>SUM(F113,G113,H113,I113)</f>
        <v>88</v>
      </c>
      <c r="F113" s="46">
        <v>61</v>
      </c>
      <c r="G113" s="46">
        <v>12</v>
      </c>
      <c r="H113" s="51">
        <v>0</v>
      </c>
      <c r="I113" s="136">
        <v>15</v>
      </c>
      <c r="J113" s="2"/>
    </row>
    <row r="114" spans="1:10" ht="13.5" customHeight="1" thickBot="1">
      <c r="A114" s="215"/>
      <c r="B114" s="202"/>
      <c r="C114" s="203"/>
      <c r="D114" s="21" t="s">
        <v>35</v>
      </c>
      <c r="E114" s="9">
        <f>SUM(F114,G114,H114,I114)</f>
        <v>0</v>
      </c>
      <c r="F114" s="47">
        <v>0</v>
      </c>
      <c r="G114" s="47">
        <v>0</v>
      </c>
      <c r="H114" s="52"/>
      <c r="I114" s="137"/>
      <c r="J114" s="2"/>
    </row>
    <row r="115" spans="1:10" ht="15.75" customHeight="1">
      <c r="A115" s="219" t="s">
        <v>34</v>
      </c>
      <c r="B115" s="204" t="s">
        <v>1</v>
      </c>
      <c r="C115" s="204"/>
      <c r="D115" s="205"/>
      <c r="E115" s="4">
        <f>SUM(F115:I115)</f>
        <v>23108</v>
      </c>
      <c r="F115" s="4">
        <v>23108</v>
      </c>
      <c r="G115" s="4"/>
      <c r="H115" s="116"/>
      <c r="I115" s="125"/>
      <c r="J115" s="2"/>
    </row>
    <row r="116" spans="1:10" ht="12.75" customHeight="1">
      <c r="A116" s="215"/>
      <c r="B116" s="189" t="s">
        <v>9</v>
      </c>
      <c r="C116" s="190"/>
      <c r="D116" s="15" t="s">
        <v>8</v>
      </c>
      <c r="E116" s="9">
        <f aca="true" t="shared" si="5" ref="E116:I117">SUM(E118,E120)</f>
        <v>23108</v>
      </c>
      <c r="F116" s="9">
        <f t="shared" si="5"/>
        <v>23108</v>
      </c>
      <c r="G116" s="104">
        <f t="shared" si="5"/>
        <v>0</v>
      </c>
      <c r="H116" s="105">
        <f t="shared" si="5"/>
        <v>0</v>
      </c>
      <c r="I116" s="151">
        <f t="shared" si="5"/>
        <v>0</v>
      </c>
      <c r="J116" s="2"/>
    </row>
    <row r="117" spans="1:10" ht="13.5" customHeight="1">
      <c r="A117" s="215"/>
      <c r="B117" s="191"/>
      <c r="C117" s="192"/>
      <c r="D117" s="16" t="s">
        <v>35</v>
      </c>
      <c r="E117" s="12">
        <f t="shared" si="5"/>
        <v>13143.7</v>
      </c>
      <c r="F117" s="12">
        <f t="shared" si="5"/>
        <v>13143.7</v>
      </c>
      <c r="G117" s="106">
        <f t="shared" si="5"/>
        <v>0</v>
      </c>
      <c r="H117" s="107">
        <f t="shared" si="5"/>
        <v>0</v>
      </c>
      <c r="I117" s="152">
        <f t="shared" si="5"/>
        <v>0</v>
      </c>
      <c r="J117" s="2"/>
    </row>
    <row r="118" spans="1:10" ht="12" customHeight="1">
      <c r="A118" s="215"/>
      <c r="B118" s="222" t="s">
        <v>10</v>
      </c>
      <c r="C118" s="195" t="s">
        <v>38</v>
      </c>
      <c r="D118" s="22" t="s">
        <v>8</v>
      </c>
      <c r="E118" s="12">
        <f>SUM(F118,G118,H118,I118)</f>
        <v>23108</v>
      </c>
      <c r="F118" s="14">
        <v>23108</v>
      </c>
      <c r="G118" s="108"/>
      <c r="H118" s="109"/>
      <c r="I118" s="153"/>
      <c r="J118" s="2"/>
    </row>
    <row r="119" spans="1:10" ht="12.75" customHeight="1">
      <c r="A119" s="215"/>
      <c r="B119" s="222"/>
      <c r="C119" s="195"/>
      <c r="D119" s="16" t="s">
        <v>35</v>
      </c>
      <c r="E119" s="12">
        <f>SUM(F119,G119,H119,I119)</f>
        <v>13143.7</v>
      </c>
      <c r="F119" s="14">
        <v>13143.7</v>
      </c>
      <c r="G119" s="108"/>
      <c r="H119" s="109"/>
      <c r="I119" s="153"/>
      <c r="J119" s="2"/>
    </row>
    <row r="120" spans="1:10" ht="12" customHeight="1">
      <c r="A120" s="215"/>
      <c r="B120" s="222"/>
      <c r="C120" s="196" t="s">
        <v>36</v>
      </c>
      <c r="D120" s="22" t="s">
        <v>8</v>
      </c>
      <c r="E120" s="12">
        <f>SUM(F120,G120,H120,I120)</f>
        <v>0</v>
      </c>
      <c r="F120" s="14">
        <v>0</v>
      </c>
      <c r="G120" s="108"/>
      <c r="H120" s="109"/>
      <c r="I120" s="153"/>
      <c r="J120" s="2"/>
    </row>
    <row r="121" spans="1:10" ht="12" customHeight="1">
      <c r="A121" s="215"/>
      <c r="B121" s="223"/>
      <c r="C121" s="197"/>
      <c r="D121" s="25" t="s">
        <v>35</v>
      </c>
      <c r="E121" s="12">
        <f>SUM(F121,G121,H121,I121)</f>
        <v>0</v>
      </c>
      <c r="F121" s="26">
        <v>0</v>
      </c>
      <c r="G121" s="110"/>
      <c r="H121" s="111"/>
      <c r="I121" s="154"/>
      <c r="J121" s="3"/>
    </row>
    <row r="122" spans="1:10" ht="12" customHeight="1">
      <c r="A122" s="215"/>
      <c r="B122" s="198" t="s">
        <v>11</v>
      </c>
      <c r="C122" s="198"/>
      <c r="D122" s="199"/>
      <c r="E122" s="8">
        <f>E115-E116</f>
        <v>0</v>
      </c>
      <c r="F122" s="8">
        <f>F115-F116</f>
        <v>0</v>
      </c>
      <c r="G122" s="8">
        <f>G115-G116</f>
        <v>0</v>
      </c>
      <c r="H122" s="117">
        <f>H115-H116</f>
        <v>0</v>
      </c>
      <c r="I122" s="129">
        <f>I115-I116</f>
        <v>0</v>
      </c>
      <c r="J122" s="2"/>
    </row>
    <row r="123" spans="1:10" ht="12.75" customHeight="1">
      <c r="A123" s="215"/>
      <c r="B123" s="198" t="s">
        <v>37</v>
      </c>
      <c r="C123" s="198"/>
      <c r="D123" s="199"/>
      <c r="E123" s="8">
        <f>SUM(F123,G123,H123,I123)</f>
        <v>26236</v>
      </c>
      <c r="F123" s="5">
        <v>26236</v>
      </c>
      <c r="G123" s="5"/>
      <c r="H123" s="118"/>
      <c r="I123" s="135"/>
      <c r="J123" s="2"/>
    </row>
    <row r="124" spans="1:10" ht="14.25" customHeight="1">
      <c r="A124" s="215"/>
      <c r="B124" s="224" t="s">
        <v>16</v>
      </c>
      <c r="C124" s="224"/>
      <c r="D124" s="23" t="s">
        <v>8</v>
      </c>
      <c r="E124" s="9">
        <f>SUM(F124,G124,H124,I124)</f>
        <v>6</v>
      </c>
      <c r="F124" s="46">
        <v>6</v>
      </c>
      <c r="G124" s="112"/>
      <c r="H124" s="113"/>
      <c r="I124" s="155"/>
      <c r="J124" s="2"/>
    </row>
    <row r="125" spans="1:10" ht="14.25" customHeight="1" thickBot="1">
      <c r="A125" s="220"/>
      <c r="B125" s="225"/>
      <c r="C125" s="225"/>
      <c r="D125" s="24" t="s">
        <v>35</v>
      </c>
      <c r="E125" s="11">
        <f>SUM(F125,G125,H125,I125)</f>
        <v>2</v>
      </c>
      <c r="F125" s="47">
        <v>2</v>
      </c>
      <c r="G125" s="114"/>
      <c r="H125" s="115"/>
      <c r="I125" s="156"/>
      <c r="J125" s="2"/>
    </row>
    <row r="126" spans="1:10" ht="14.25" customHeight="1">
      <c r="A126" s="30"/>
      <c r="B126" s="28"/>
      <c r="C126" s="28"/>
      <c r="D126" s="29"/>
      <c r="E126" s="53"/>
      <c r="F126" s="54"/>
      <c r="G126" s="81"/>
      <c r="H126" s="81"/>
      <c r="I126" s="81"/>
      <c r="J126" s="2"/>
    </row>
    <row r="127" spans="1:10" ht="14.25" customHeight="1">
      <c r="A127" s="30"/>
      <c r="B127" s="28"/>
      <c r="C127" s="28"/>
      <c r="D127" s="29"/>
      <c r="E127" s="53"/>
      <c r="F127" s="54"/>
      <c r="G127" s="81"/>
      <c r="H127" s="81"/>
      <c r="I127" s="81"/>
      <c r="J127" s="2"/>
    </row>
    <row r="128" spans="1:10" ht="14.25" customHeight="1">
      <c r="A128" s="30"/>
      <c r="B128" s="28"/>
      <c r="C128" s="28"/>
      <c r="D128" s="29"/>
      <c r="E128" s="53"/>
      <c r="F128" s="54"/>
      <c r="G128" s="81"/>
      <c r="H128" s="81"/>
      <c r="I128" s="81"/>
      <c r="J128" s="2"/>
    </row>
    <row r="129" spans="1:10" ht="14.25" customHeight="1">
      <c r="A129" s="30"/>
      <c r="B129" s="28"/>
      <c r="C129" s="28"/>
      <c r="D129" s="29"/>
      <c r="E129" s="53"/>
      <c r="F129" s="54"/>
      <c r="G129" s="81"/>
      <c r="H129" s="81"/>
      <c r="I129" s="81"/>
      <c r="J129" s="2"/>
    </row>
    <row r="130" spans="1:10" ht="14.25" customHeight="1">
      <c r="A130" s="30"/>
      <c r="B130" s="28"/>
      <c r="C130" s="28"/>
      <c r="D130" s="29"/>
      <c r="E130" s="53"/>
      <c r="F130" s="54"/>
      <c r="G130" s="81"/>
      <c r="H130" s="81"/>
      <c r="I130" s="81"/>
      <c r="J130" s="2"/>
    </row>
    <row r="131" spans="1:10" ht="14.25" customHeight="1">
      <c r="A131" s="30"/>
      <c r="B131" s="28"/>
      <c r="C131" s="28"/>
      <c r="D131" s="29"/>
      <c r="E131" s="53"/>
      <c r="F131" s="54"/>
      <c r="G131" s="81"/>
      <c r="H131" s="81"/>
      <c r="I131" s="81"/>
      <c r="J131" s="2"/>
    </row>
    <row r="132" spans="1:10" ht="14.25" customHeight="1">
      <c r="A132" s="30"/>
      <c r="B132" s="28"/>
      <c r="C132" s="28"/>
      <c r="D132" s="29"/>
      <c r="E132" s="53"/>
      <c r="F132" s="54"/>
      <c r="G132" s="81"/>
      <c r="H132" s="81"/>
      <c r="I132" s="81"/>
      <c r="J132" s="2"/>
    </row>
    <row r="133" spans="1:10" ht="33" customHeight="1" thickBot="1">
      <c r="A133" s="97"/>
      <c r="B133" s="98"/>
      <c r="C133" s="98"/>
      <c r="D133" s="99"/>
      <c r="E133" s="100"/>
      <c r="F133" s="101"/>
      <c r="G133" s="102"/>
      <c r="H133" s="102"/>
      <c r="I133" s="102"/>
      <c r="J133" s="2"/>
    </row>
    <row r="134" spans="1:10" ht="14.25" customHeight="1">
      <c r="A134" s="226" t="s">
        <v>12</v>
      </c>
      <c r="B134" s="227"/>
      <c r="C134" s="227"/>
      <c r="D134" s="228"/>
      <c r="E134" s="232" t="s">
        <v>0</v>
      </c>
      <c r="F134" s="169" t="s">
        <v>3</v>
      </c>
      <c r="G134" s="170"/>
      <c r="H134" s="170"/>
      <c r="I134" s="171"/>
      <c r="J134" s="2"/>
    </row>
    <row r="135" spans="1:10" ht="36" customHeight="1" thickBot="1">
      <c r="A135" s="229"/>
      <c r="B135" s="230"/>
      <c r="C135" s="230"/>
      <c r="D135" s="231"/>
      <c r="E135" s="233"/>
      <c r="F135" s="62" t="s">
        <v>20</v>
      </c>
      <c r="G135" s="120" t="s">
        <v>41</v>
      </c>
      <c r="H135" s="121" t="s">
        <v>40</v>
      </c>
      <c r="I135" s="124" t="s">
        <v>43</v>
      </c>
      <c r="J135" s="2"/>
    </row>
    <row r="136" spans="1:10" ht="12.75" customHeight="1">
      <c r="A136" s="219" t="s">
        <v>26</v>
      </c>
      <c r="B136" s="217" t="s">
        <v>1</v>
      </c>
      <c r="C136" s="234"/>
      <c r="D136" s="221"/>
      <c r="E136" s="4">
        <f>SUM(F136:I136)</f>
        <v>0</v>
      </c>
      <c r="F136" s="4">
        <v>0</v>
      </c>
      <c r="G136" s="4">
        <v>0</v>
      </c>
      <c r="H136" s="63">
        <v>0</v>
      </c>
      <c r="I136" s="48"/>
      <c r="J136" s="2"/>
    </row>
    <row r="137" spans="1:10" ht="12.75" customHeight="1">
      <c r="A137" s="215"/>
      <c r="B137" s="189" t="s">
        <v>9</v>
      </c>
      <c r="C137" s="190"/>
      <c r="D137" s="15" t="s">
        <v>8</v>
      </c>
      <c r="E137" s="9">
        <f>SUM(E139,E141)</f>
        <v>0</v>
      </c>
      <c r="F137" s="78">
        <f>SUM(F139,F141)</f>
        <v>0</v>
      </c>
      <c r="G137" s="78">
        <f>SUM(G139,G141)</f>
        <v>0</v>
      </c>
      <c r="H137" s="64">
        <f>SUM(H139,H141)</f>
        <v>0</v>
      </c>
      <c r="I137" s="141"/>
      <c r="J137" s="2"/>
    </row>
    <row r="138" spans="1:10" ht="12.75" customHeight="1">
      <c r="A138" s="215"/>
      <c r="B138" s="191"/>
      <c r="C138" s="192"/>
      <c r="D138" s="16" t="s">
        <v>35</v>
      </c>
      <c r="E138" s="12">
        <f>SUM(E140,E142)</f>
        <v>0</v>
      </c>
      <c r="F138" s="12">
        <v>0</v>
      </c>
      <c r="G138" s="12">
        <v>0</v>
      </c>
      <c r="H138" s="65">
        <f>SUM(H140,H142)</f>
        <v>0</v>
      </c>
      <c r="I138" s="142"/>
      <c r="J138" s="2"/>
    </row>
    <row r="139" spans="1:10" ht="12.75" customHeight="1">
      <c r="A139" s="215"/>
      <c r="B139" s="193" t="s">
        <v>10</v>
      </c>
      <c r="C139" s="195" t="s">
        <v>30</v>
      </c>
      <c r="D139" s="17" t="s">
        <v>8</v>
      </c>
      <c r="E139" s="12">
        <f>SUM(F139,G139,H139,I139)</f>
        <v>0</v>
      </c>
      <c r="F139" s="14">
        <v>0</v>
      </c>
      <c r="G139" s="14">
        <v>0</v>
      </c>
      <c r="H139" s="66"/>
      <c r="I139" s="57"/>
      <c r="J139" s="2"/>
    </row>
    <row r="140" spans="1:10" ht="12.75" customHeight="1">
      <c r="A140" s="215"/>
      <c r="B140" s="193"/>
      <c r="C140" s="195"/>
      <c r="D140" s="18" t="s">
        <v>35</v>
      </c>
      <c r="E140" s="12">
        <f>SUM(F140,G140,H140,I140)</f>
        <v>0</v>
      </c>
      <c r="F140" s="14">
        <v>0</v>
      </c>
      <c r="G140" s="14">
        <v>0</v>
      </c>
      <c r="H140" s="66"/>
      <c r="I140" s="57"/>
      <c r="J140" s="2"/>
    </row>
    <row r="141" spans="1:10" ht="12.75" customHeight="1">
      <c r="A141" s="215"/>
      <c r="B141" s="193"/>
      <c r="C141" s="196" t="s">
        <v>36</v>
      </c>
      <c r="D141" s="17" t="s">
        <v>8</v>
      </c>
      <c r="E141" s="12">
        <f>SUM(F141,G141,H141,I141)</f>
        <v>0</v>
      </c>
      <c r="F141" s="14">
        <v>0</v>
      </c>
      <c r="G141" s="14">
        <v>0</v>
      </c>
      <c r="H141" s="66"/>
      <c r="I141" s="57"/>
      <c r="J141" s="2"/>
    </row>
    <row r="142" spans="1:10" ht="12.75" customHeight="1">
      <c r="A142" s="215"/>
      <c r="B142" s="194"/>
      <c r="C142" s="197"/>
      <c r="D142" s="19" t="s">
        <v>35</v>
      </c>
      <c r="E142" s="12">
        <f>SUM(F142,G142,H142,I142)</f>
        <v>0</v>
      </c>
      <c r="F142" s="26">
        <v>0</v>
      </c>
      <c r="G142" s="26">
        <v>0</v>
      </c>
      <c r="H142" s="67"/>
      <c r="I142" s="147"/>
      <c r="J142" s="2"/>
    </row>
    <row r="143" spans="1:10" ht="12.75" customHeight="1">
      <c r="A143" s="215"/>
      <c r="B143" s="198" t="s">
        <v>11</v>
      </c>
      <c r="C143" s="198"/>
      <c r="D143" s="199"/>
      <c r="E143" s="8">
        <f>E136-E137</f>
        <v>0</v>
      </c>
      <c r="F143" s="8">
        <f>F136-F137</f>
        <v>0</v>
      </c>
      <c r="G143" s="8">
        <f>G136-G137</f>
        <v>0</v>
      </c>
      <c r="H143" s="68">
        <f>H136-H137</f>
        <v>0</v>
      </c>
      <c r="I143" s="58"/>
      <c r="J143" s="2"/>
    </row>
    <row r="144" spans="1:10" ht="12.75" customHeight="1">
      <c r="A144" s="215"/>
      <c r="B144" s="198" t="s">
        <v>37</v>
      </c>
      <c r="C144" s="198"/>
      <c r="D144" s="199"/>
      <c r="E144" s="8">
        <f>SUM(F144,G144,H144,I144)</f>
        <v>0</v>
      </c>
      <c r="F144" s="5">
        <v>0</v>
      </c>
      <c r="G144" s="5">
        <v>0</v>
      </c>
      <c r="H144" s="69">
        <v>0</v>
      </c>
      <c r="I144" s="59"/>
      <c r="J144" s="2"/>
    </row>
    <row r="145" spans="1:10" ht="12.75" customHeight="1">
      <c r="A145" s="215"/>
      <c r="B145" s="200" t="s">
        <v>16</v>
      </c>
      <c r="C145" s="201"/>
      <c r="D145" s="20" t="s">
        <v>8</v>
      </c>
      <c r="E145" s="9">
        <f>SUM(F145,G145,H145,I145)</f>
        <v>0</v>
      </c>
      <c r="F145" s="46">
        <v>0</v>
      </c>
      <c r="G145" s="46">
        <v>0</v>
      </c>
      <c r="H145" s="70"/>
      <c r="I145" s="144"/>
      <c r="J145" s="2"/>
    </row>
    <row r="146" spans="1:10" ht="12" customHeight="1" thickBot="1">
      <c r="A146" s="220"/>
      <c r="B146" s="202"/>
      <c r="C146" s="203"/>
      <c r="D146" s="21" t="s">
        <v>35</v>
      </c>
      <c r="E146" s="9">
        <f>SUM(F146,G146,H146,I146)</f>
        <v>0</v>
      </c>
      <c r="F146" s="47">
        <v>0</v>
      </c>
      <c r="G146" s="47">
        <v>0</v>
      </c>
      <c r="H146" s="71"/>
      <c r="I146" s="61"/>
      <c r="J146" s="2"/>
    </row>
    <row r="147" spans="1:10" ht="15" customHeight="1">
      <c r="A147" s="215" t="s">
        <v>21</v>
      </c>
      <c r="B147" s="204" t="s">
        <v>1</v>
      </c>
      <c r="C147" s="204"/>
      <c r="D147" s="205"/>
      <c r="E147" s="4">
        <f aca="true" t="shared" si="6" ref="E147:E154">SUM(F147:I147)</f>
        <v>105883</v>
      </c>
      <c r="F147" s="4">
        <v>105883</v>
      </c>
      <c r="G147" s="4">
        <v>0</v>
      </c>
      <c r="H147" s="63">
        <v>0</v>
      </c>
      <c r="I147" s="146"/>
      <c r="J147" s="2"/>
    </row>
    <row r="148" spans="1:10" ht="12.75" customHeight="1">
      <c r="A148" s="215"/>
      <c r="B148" s="189" t="s">
        <v>9</v>
      </c>
      <c r="C148" s="190"/>
      <c r="D148" s="15" t="s">
        <v>8</v>
      </c>
      <c r="E148" s="9">
        <f t="shared" si="6"/>
        <v>105814.5</v>
      </c>
      <c r="F148" s="78">
        <f>SUM(F150,F152)</f>
        <v>105814.5</v>
      </c>
      <c r="G148" s="78">
        <f>SUM(G150,G152)</f>
        <v>0</v>
      </c>
      <c r="H148" s="64">
        <f>SUM(H150,H152)</f>
        <v>0</v>
      </c>
      <c r="I148" s="141"/>
      <c r="J148" s="2"/>
    </row>
    <row r="149" spans="1:10" ht="21" customHeight="1">
      <c r="A149" s="215"/>
      <c r="B149" s="191"/>
      <c r="C149" s="192"/>
      <c r="D149" s="16" t="s">
        <v>35</v>
      </c>
      <c r="E149" s="12">
        <f t="shared" si="6"/>
        <v>0</v>
      </c>
      <c r="F149" s="12">
        <v>0</v>
      </c>
      <c r="G149" s="12">
        <v>0</v>
      </c>
      <c r="H149" s="65">
        <f>SUM(H151,H153)</f>
        <v>0</v>
      </c>
      <c r="I149" s="142"/>
      <c r="J149" s="2"/>
    </row>
    <row r="150" spans="1:10" ht="12.75" customHeight="1">
      <c r="A150" s="215"/>
      <c r="B150" s="193" t="s">
        <v>10</v>
      </c>
      <c r="C150" s="195" t="s">
        <v>30</v>
      </c>
      <c r="D150" s="17" t="s">
        <v>8</v>
      </c>
      <c r="E150" s="12">
        <f t="shared" si="6"/>
        <v>105814.5</v>
      </c>
      <c r="F150" s="14">
        <v>105814.5</v>
      </c>
      <c r="G150" s="14">
        <v>0</v>
      </c>
      <c r="H150" s="66"/>
      <c r="I150" s="57"/>
      <c r="J150" s="2"/>
    </row>
    <row r="151" spans="1:10" ht="12.75" customHeight="1">
      <c r="A151" s="215"/>
      <c r="B151" s="193"/>
      <c r="C151" s="195"/>
      <c r="D151" s="18" t="s">
        <v>35</v>
      </c>
      <c r="E151" s="12">
        <f t="shared" si="6"/>
        <v>0</v>
      </c>
      <c r="F151" s="14">
        <v>0</v>
      </c>
      <c r="G151" s="14">
        <v>0</v>
      </c>
      <c r="H151" s="66"/>
      <c r="I151" s="57"/>
      <c r="J151" s="2"/>
    </row>
    <row r="152" spans="1:10" ht="12.75" customHeight="1">
      <c r="A152" s="215"/>
      <c r="B152" s="193"/>
      <c r="C152" s="196" t="s">
        <v>36</v>
      </c>
      <c r="D152" s="17" t="s">
        <v>8</v>
      </c>
      <c r="E152" s="12">
        <f t="shared" si="6"/>
        <v>0</v>
      </c>
      <c r="F152" s="14">
        <v>0</v>
      </c>
      <c r="G152" s="14">
        <v>0</v>
      </c>
      <c r="H152" s="66"/>
      <c r="I152" s="57"/>
      <c r="J152" s="2"/>
    </row>
    <row r="153" spans="1:10" ht="12.75" customHeight="1">
      <c r="A153" s="215"/>
      <c r="B153" s="194"/>
      <c r="C153" s="197"/>
      <c r="D153" s="19" t="s">
        <v>35</v>
      </c>
      <c r="E153" s="12">
        <f t="shared" si="6"/>
        <v>0</v>
      </c>
      <c r="F153" s="26">
        <v>0</v>
      </c>
      <c r="G153" s="26">
        <v>0</v>
      </c>
      <c r="H153" s="67"/>
      <c r="I153" s="147"/>
      <c r="J153" s="2"/>
    </row>
    <row r="154" spans="1:10" ht="12.75" customHeight="1">
      <c r="A154" s="215"/>
      <c r="B154" s="198" t="s">
        <v>11</v>
      </c>
      <c r="C154" s="198"/>
      <c r="D154" s="199"/>
      <c r="E154" s="8">
        <f t="shared" si="6"/>
        <v>68.5</v>
      </c>
      <c r="F154" s="8">
        <f>F147-F148</f>
        <v>68.5</v>
      </c>
      <c r="G154" s="8">
        <f>G147-G148</f>
        <v>0</v>
      </c>
      <c r="H154" s="68">
        <f>H147-H148</f>
        <v>0</v>
      </c>
      <c r="I154" s="58"/>
      <c r="J154" s="2"/>
    </row>
    <row r="155" spans="1:10" ht="12.75" customHeight="1">
      <c r="A155" s="215"/>
      <c r="B155" s="198" t="s">
        <v>37</v>
      </c>
      <c r="C155" s="198"/>
      <c r="D155" s="199"/>
      <c r="E155" s="72">
        <f>SUM(F155,G155,H155,I155)</f>
        <v>0</v>
      </c>
      <c r="F155" s="5">
        <v>0</v>
      </c>
      <c r="G155" s="5">
        <v>0</v>
      </c>
      <c r="H155" s="69">
        <v>0</v>
      </c>
      <c r="I155" s="59"/>
      <c r="J155" s="2"/>
    </row>
    <row r="156" spans="1:10" ht="12.75" customHeight="1">
      <c r="A156" s="215"/>
      <c r="B156" s="200" t="s">
        <v>16</v>
      </c>
      <c r="C156" s="201"/>
      <c r="D156" s="20" t="s">
        <v>8</v>
      </c>
      <c r="E156" s="9">
        <f>SUM(F156:I156)</f>
        <v>100</v>
      </c>
      <c r="F156" s="46">
        <v>100</v>
      </c>
      <c r="G156" s="46">
        <v>0</v>
      </c>
      <c r="H156" s="73"/>
      <c r="I156" s="60"/>
      <c r="J156" s="2"/>
    </row>
    <row r="157" spans="1:10" ht="12.75" customHeight="1" thickBot="1">
      <c r="A157" s="215"/>
      <c r="B157" s="202"/>
      <c r="C157" s="203"/>
      <c r="D157" s="21" t="s">
        <v>35</v>
      </c>
      <c r="E157" s="11">
        <f>SUM(F157,G157,H157,I157)</f>
        <v>0</v>
      </c>
      <c r="F157" s="47">
        <v>0</v>
      </c>
      <c r="G157" s="47">
        <v>0</v>
      </c>
      <c r="H157" s="71"/>
      <c r="I157" s="61"/>
      <c r="J157" s="2"/>
    </row>
    <row r="158" spans="1:10" ht="12.75" customHeight="1">
      <c r="A158" s="218" t="s">
        <v>14</v>
      </c>
      <c r="B158" s="205" t="s">
        <v>1</v>
      </c>
      <c r="C158" s="235"/>
      <c r="D158" s="236"/>
      <c r="E158" s="4">
        <f aca="true" t="shared" si="7" ref="E158:E168">SUM(F158:I158)</f>
        <v>64734</v>
      </c>
      <c r="F158" s="4">
        <v>64734</v>
      </c>
      <c r="G158" s="4">
        <v>0</v>
      </c>
      <c r="H158" s="42">
        <v>0</v>
      </c>
      <c r="I158" s="48"/>
      <c r="J158" s="2"/>
    </row>
    <row r="159" spans="1:10" ht="12.75" customHeight="1">
      <c r="A159" s="215"/>
      <c r="B159" s="189" t="s">
        <v>9</v>
      </c>
      <c r="C159" s="190"/>
      <c r="D159" s="15" t="s">
        <v>8</v>
      </c>
      <c r="E159" s="34">
        <f t="shared" si="7"/>
        <v>64643</v>
      </c>
      <c r="F159" s="78">
        <f>SUM(F161,F163)</f>
        <v>64643</v>
      </c>
      <c r="G159" s="78">
        <f>SUM(G161,G163)</f>
        <v>0</v>
      </c>
      <c r="H159" s="39">
        <f>SUM(H161,H163)</f>
        <v>0</v>
      </c>
      <c r="I159" s="141"/>
      <c r="J159" s="2"/>
    </row>
    <row r="160" spans="1:10" ht="14.25" customHeight="1">
      <c r="A160" s="215"/>
      <c r="B160" s="191"/>
      <c r="C160" s="192"/>
      <c r="D160" s="16" t="s">
        <v>35</v>
      </c>
      <c r="E160" s="33">
        <f t="shared" si="7"/>
        <v>24584.54</v>
      </c>
      <c r="F160" s="12">
        <f>F162+F164</f>
        <v>24584.54</v>
      </c>
      <c r="G160" s="12">
        <v>0</v>
      </c>
      <c r="H160" s="40">
        <f>SUM(H162,H164)</f>
        <v>0</v>
      </c>
      <c r="I160" s="142"/>
      <c r="J160" s="2"/>
    </row>
    <row r="161" spans="1:10" ht="12.75" customHeight="1">
      <c r="A161" s="215"/>
      <c r="B161" s="193" t="s">
        <v>10</v>
      </c>
      <c r="C161" s="195" t="s">
        <v>30</v>
      </c>
      <c r="D161" s="17" t="s">
        <v>8</v>
      </c>
      <c r="E161" s="12">
        <f t="shared" si="7"/>
        <v>64643</v>
      </c>
      <c r="F161" s="14">
        <v>64643</v>
      </c>
      <c r="G161" s="14">
        <v>0</v>
      </c>
      <c r="H161" s="43"/>
      <c r="I161" s="57"/>
      <c r="J161" s="2"/>
    </row>
    <row r="162" spans="1:10" ht="12.75" customHeight="1">
      <c r="A162" s="215"/>
      <c r="B162" s="193"/>
      <c r="C162" s="195"/>
      <c r="D162" s="18" t="s">
        <v>35</v>
      </c>
      <c r="E162" s="12">
        <f t="shared" si="7"/>
        <v>24584.54</v>
      </c>
      <c r="F162" s="14">
        <v>24584.54</v>
      </c>
      <c r="G162" s="14">
        <v>0</v>
      </c>
      <c r="H162" s="43"/>
      <c r="I162" s="57"/>
      <c r="J162" s="2"/>
    </row>
    <row r="163" spans="1:10" ht="12.75" customHeight="1">
      <c r="A163" s="215"/>
      <c r="B163" s="193"/>
      <c r="C163" s="196" t="s">
        <v>36</v>
      </c>
      <c r="D163" s="17" t="s">
        <v>8</v>
      </c>
      <c r="E163" s="12">
        <f t="shared" si="7"/>
        <v>0</v>
      </c>
      <c r="F163" s="14">
        <v>0</v>
      </c>
      <c r="G163" s="14">
        <v>0</v>
      </c>
      <c r="H163" s="43"/>
      <c r="I163" s="57"/>
      <c r="J163" s="2"/>
    </row>
    <row r="164" spans="1:10" ht="12.75" customHeight="1">
      <c r="A164" s="215"/>
      <c r="B164" s="194"/>
      <c r="C164" s="197"/>
      <c r="D164" s="19" t="s">
        <v>35</v>
      </c>
      <c r="E164" s="12">
        <f t="shared" si="7"/>
        <v>0</v>
      </c>
      <c r="F164" s="26">
        <v>0</v>
      </c>
      <c r="G164" s="26">
        <v>0</v>
      </c>
      <c r="H164" s="49"/>
      <c r="I164" s="147"/>
      <c r="J164" s="2"/>
    </row>
    <row r="165" spans="1:10" ht="12.75" customHeight="1">
      <c r="A165" s="215"/>
      <c r="B165" s="198" t="s">
        <v>11</v>
      </c>
      <c r="C165" s="198"/>
      <c r="D165" s="199"/>
      <c r="E165" s="45">
        <f t="shared" si="7"/>
        <v>91</v>
      </c>
      <c r="F165" s="8">
        <f>F158-F159</f>
        <v>91</v>
      </c>
      <c r="G165" s="8">
        <f>G158-G159</f>
        <v>0</v>
      </c>
      <c r="H165" s="41">
        <f>H158-H159</f>
        <v>0</v>
      </c>
      <c r="I165" s="58"/>
      <c r="J165" s="2"/>
    </row>
    <row r="166" spans="1:10" ht="12.75" customHeight="1">
      <c r="A166" s="215"/>
      <c r="B166" s="198" t="s">
        <v>37</v>
      </c>
      <c r="C166" s="198"/>
      <c r="D166" s="199"/>
      <c r="E166" s="8">
        <f t="shared" si="7"/>
        <v>6740.45</v>
      </c>
      <c r="F166" s="5">
        <v>6740.45</v>
      </c>
      <c r="G166" s="5">
        <v>0</v>
      </c>
      <c r="H166" s="50">
        <v>0</v>
      </c>
      <c r="I166" s="59"/>
      <c r="J166" s="2"/>
    </row>
    <row r="167" spans="1:10" ht="12.75" customHeight="1">
      <c r="A167" s="215"/>
      <c r="B167" s="200" t="s">
        <v>16</v>
      </c>
      <c r="C167" s="201"/>
      <c r="D167" s="20" t="s">
        <v>8</v>
      </c>
      <c r="E167" s="9">
        <f t="shared" si="7"/>
        <v>16</v>
      </c>
      <c r="F167" s="46">
        <v>16</v>
      </c>
      <c r="G167" s="46">
        <v>0</v>
      </c>
      <c r="H167" s="51"/>
      <c r="I167" s="144"/>
      <c r="J167" s="2"/>
    </row>
    <row r="168" spans="1:10" ht="12.75" customHeight="1" thickBot="1">
      <c r="A168" s="220"/>
      <c r="B168" s="202"/>
      <c r="C168" s="203"/>
      <c r="D168" s="21" t="s">
        <v>35</v>
      </c>
      <c r="E168" s="11">
        <f t="shared" si="7"/>
        <v>7</v>
      </c>
      <c r="F168" s="47">
        <v>7</v>
      </c>
      <c r="G168" s="47">
        <v>0</v>
      </c>
      <c r="H168" s="52"/>
      <c r="I168" s="61"/>
      <c r="J168" s="2"/>
    </row>
    <row r="169" spans="1:10" ht="12.75" customHeight="1">
      <c r="A169" s="92"/>
      <c r="B169" s="93"/>
      <c r="C169" s="93"/>
      <c r="D169" s="94"/>
      <c r="E169" s="95"/>
      <c r="F169" s="96"/>
      <c r="G169" s="96"/>
      <c r="H169" s="96"/>
      <c r="I169" s="103"/>
      <c r="J169" s="2"/>
    </row>
    <row r="170" spans="1:10" ht="24.75" customHeight="1">
      <c r="A170" s="30"/>
      <c r="B170" s="28"/>
      <c r="C170" s="28"/>
      <c r="D170" s="29"/>
      <c r="E170" s="53"/>
      <c r="F170" s="54"/>
      <c r="G170" s="54"/>
      <c r="H170" s="54"/>
      <c r="I170" s="55"/>
      <c r="J170" s="2"/>
    </row>
    <row r="171" spans="1:10" ht="15" customHeight="1">
      <c r="A171" s="30"/>
      <c r="B171" s="28"/>
      <c r="C171" s="28"/>
      <c r="D171" s="29"/>
      <c r="E171" s="53"/>
      <c r="F171" s="54"/>
      <c r="G171" s="54"/>
      <c r="H171" s="54"/>
      <c r="I171" s="55"/>
      <c r="J171" s="2"/>
    </row>
    <row r="172" spans="1:10" ht="28.5" customHeight="1">
      <c r="A172" s="30"/>
      <c r="B172" s="28"/>
      <c r="C172" s="28"/>
      <c r="D172" s="29"/>
      <c r="E172" s="53"/>
      <c r="F172" s="54"/>
      <c r="G172" s="54"/>
      <c r="H172" s="54"/>
      <c r="I172" s="55"/>
      <c r="J172" s="2"/>
    </row>
    <row r="173" spans="1:10" ht="21" customHeight="1" thickBot="1">
      <c r="A173" s="82"/>
      <c r="B173" s="28"/>
      <c r="C173" s="28"/>
      <c r="D173" s="35"/>
      <c r="E173" s="53"/>
      <c r="F173" s="54"/>
      <c r="G173" s="55"/>
      <c r="H173" s="54"/>
      <c r="I173" s="55"/>
      <c r="J173" s="2"/>
    </row>
    <row r="174" spans="1:10" ht="10.5" customHeight="1">
      <c r="A174" s="207" t="s">
        <v>25</v>
      </c>
      <c r="B174" s="208"/>
      <c r="C174" s="208"/>
      <c r="D174" s="209"/>
      <c r="E174" s="213" t="s">
        <v>22</v>
      </c>
      <c r="F174" s="166" t="s">
        <v>3</v>
      </c>
      <c r="G174" s="167"/>
      <c r="H174" s="167"/>
      <c r="I174" s="168"/>
      <c r="J174" s="2"/>
    </row>
    <row r="175" spans="1:10" ht="32.25" customHeight="1" thickBot="1">
      <c r="A175" s="210"/>
      <c r="B175" s="211"/>
      <c r="C175" s="211"/>
      <c r="D175" s="212"/>
      <c r="E175" s="214"/>
      <c r="F175" s="56" t="s">
        <v>20</v>
      </c>
      <c r="G175" s="120" t="s">
        <v>39</v>
      </c>
      <c r="H175" s="121" t="s">
        <v>42</v>
      </c>
      <c r="I175" s="124" t="s">
        <v>43</v>
      </c>
      <c r="J175" s="2"/>
    </row>
    <row r="176" spans="1:10" ht="13.5" customHeight="1">
      <c r="A176" s="219" t="s">
        <v>7</v>
      </c>
      <c r="B176" s="216" t="s">
        <v>1</v>
      </c>
      <c r="C176" s="216"/>
      <c r="D176" s="217"/>
      <c r="E176" s="4">
        <f aca="true" t="shared" si="8" ref="E176:E183">SUM(F176:I176)</f>
        <v>413126</v>
      </c>
      <c r="F176" s="4">
        <v>290558</v>
      </c>
      <c r="G176" s="4">
        <v>0</v>
      </c>
      <c r="H176" s="42">
        <v>122568</v>
      </c>
      <c r="I176" s="48"/>
      <c r="J176" s="2"/>
    </row>
    <row r="177" spans="1:10" ht="10.5" customHeight="1">
      <c r="A177" s="215"/>
      <c r="B177" s="189" t="s">
        <v>9</v>
      </c>
      <c r="C177" s="190"/>
      <c r="D177" s="15" t="s">
        <v>8</v>
      </c>
      <c r="E177" s="9">
        <f t="shared" si="8"/>
        <v>408978.35</v>
      </c>
      <c r="F177" s="78">
        <f>SUM(F179,F181)</f>
        <v>289369.29</v>
      </c>
      <c r="G177" s="78">
        <f>SUM(G179,G181)</f>
        <v>0</v>
      </c>
      <c r="H177" s="78">
        <f>SUM(H179,H181)</f>
        <v>119609.06</v>
      </c>
      <c r="I177" s="126">
        <f>SUM(I179,I181)</f>
        <v>0</v>
      </c>
      <c r="J177" s="2"/>
    </row>
    <row r="178" spans="1:10" ht="12" customHeight="1">
      <c r="A178" s="215"/>
      <c r="B178" s="191"/>
      <c r="C178" s="192"/>
      <c r="D178" s="16" t="s">
        <v>35</v>
      </c>
      <c r="E178" s="9">
        <f t="shared" si="8"/>
        <v>0</v>
      </c>
      <c r="F178" s="12">
        <v>0</v>
      </c>
      <c r="G178" s="12">
        <v>0</v>
      </c>
      <c r="H178" s="39">
        <f>SUM(H180,H182)</f>
        <v>0</v>
      </c>
      <c r="I178" s="126">
        <f>SUM(I180,I182)</f>
        <v>0</v>
      </c>
      <c r="J178" s="2"/>
    </row>
    <row r="179" spans="1:10" ht="12.75" customHeight="1">
      <c r="A179" s="215"/>
      <c r="B179" s="193" t="s">
        <v>10</v>
      </c>
      <c r="C179" s="195" t="s">
        <v>30</v>
      </c>
      <c r="D179" s="17" t="s">
        <v>8</v>
      </c>
      <c r="E179" s="12">
        <f t="shared" si="8"/>
        <v>408978.35</v>
      </c>
      <c r="F179" s="14">
        <v>289369.29</v>
      </c>
      <c r="G179" s="14">
        <v>0</v>
      </c>
      <c r="H179" s="43">
        <v>119609.06</v>
      </c>
      <c r="I179" s="133"/>
      <c r="J179" s="2"/>
    </row>
    <row r="180" spans="1:10" ht="12.75" customHeight="1">
      <c r="A180" s="215"/>
      <c r="B180" s="193"/>
      <c r="C180" s="195"/>
      <c r="D180" s="18" t="s">
        <v>35</v>
      </c>
      <c r="E180" s="12">
        <f t="shared" si="8"/>
        <v>0</v>
      </c>
      <c r="F180" s="14">
        <v>0</v>
      </c>
      <c r="G180" s="14">
        <v>0</v>
      </c>
      <c r="H180" s="43">
        <v>0</v>
      </c>
      <c r="I180" s="133"/>
      <c r="J180" s="2"/>
    </row>
    <row r="181" spans="1:10" ht="10.5" customHeight="1">
      <c r="A181" s="215"/>
      <c r="B181" s="193"/>
      <c r="C181" s="196" t="s">
        <v>36</v>
      </c>
      <c r="D181" s="17" t="s">
        <v>8</v>
      </c>
      <c r="E181" s="12">
        <f t="shared" si="8"/>
        <v>0</v>
      </c>
      <c r="F181" s="14">
        <v>0</v>
      </c>
      <c r="G181" s="14"/>
      <c r="H181" s="43">
        <v>0</v>
      </c>
      <c r="I181" s="133"/>
      <c r="J181" s="2"/>
    </row>
    <row r="182" spans="1:10" ht="12" customHeight="1">
      <c r="A182" s="215"/>
      <c r="B182" s="194"/>
      <c r="C182" s="197"/>
      <c r="D182" s="19" t="s">
        <v>35</v>
      </c>
      <c r="E182" s="12">
        <f t="shared" si="8"/>
        <v>0</v>
      </c>
      <c r="F182" s="26">
        <v>0</v>
      </c>
      <c r="G182" s="26">
        <v>0</v>
      </c>
      <c r="H182" s="49" t="s">
        <v>44</v>
      </c>
      <c r="I182" s="134"/>
      <c r="J182" s="2"/>
    </row>
    <row r="183" spans="1:10" ht="12" customHeight="1">
      <c r="A183" s="215"/>
      <c r="B183" s="198" t="s">
        <v>11</v>
      </c>
      <c r="C183" s="198"/>
      <c r="D183" s="199"/>
      <c r="E183" s="8">
        <f t="shared" si="8"/>
        <v>4147.650000000023</v>
      </c>
      <c r="F183" s="8">
        <f>F176-F177</f>
        <v>1188.710000000021</v>
      </c>
      <c r="G183" s="8">
        <f>G176-G177</f>
        <v>0</v>
      </c>
      <c r="H183" s="41">
        <f>H176-H177</f>
        <v>2958.9400000000023</v>
      </c>
      <c r="I183" s="129">
        <f>I176-I177</f>
        <v>0</v>
      </c>
      <c r="J183" s="2"/>
    </row>
    <row r="184" spans="1:10" ht="12.75" customHeight="1">
      <c r="A184" s="215"/>
      <c r="B184" s="198" t="s">
        <v>37</v>
      </c>
      <c r="C184" s="198"/>
      <c r="D184" s="199"/>
      <c r="E184" s="8">
        <f>SUM(F184,G184,H184,I184)</f>
        <v>0</v>
      </c>
      <c r="F184" s="5">
        <v>0</v>
      </c>
      <c r="G184" s="5">
        <v>0</v>
      </c>
      <c r="H184" s="50">
        <v>0</v>
      </c>
      <c r="I184" s="135">
        <v>0</v>
      </c>
      <c r="J184" s="2"/>
    </row>
    <row r="185" spans="1:10" ht="12" customHeight="1">
      <c r="A185" s="215"/>
      <c r="B185" s="200" t="s">
        <v>16</v>
      </c>
      <c r="C185" s="201"/>
      <c r="D185" s="20" t="s">
        <v>8</v>
      </c>
      <c r="E185" s="9">
        <f aca="true" t="shared" si="9" ref="E185:E194">SUM(F185:I185)</f>
        <v>82</v>
      </c>
      <c r="F185" s="46">
        <v>38</v>
      </c>
      <c r="G185" s="46">
        <v>0</v>
      </c>
      <c r="H185" s="51">
        <v>44</v>
      </c>
      <c r="I185" s="136"/>
      <c r="J185" s="2"/>
    </row>
    <row r="186" spans="1:10" ht="12.75" customHeight="1" thickBot="1">
      <c r="A186" s="220"/>
      <c r="B186" s="202"/>
      <c r="C186" s="203"/>
      <c r="D186" s="21" t="s">
        <v>35</v>
      </c>
      <c r="E186" s="11">
        <f t="shared" si="9"/>
        <v>0</v>
      </c>
      <c r="F186" s="47">
        <v>0</v>
      </c>
      <c r="G186" s="47">
        <v>0</v>
      </c>
      <c r="H186" s="52">
        <v>0</v>
      </c>
      <c r="I186" s="137"/>
      <c r="J186" s="2"/>
    </row>
    <row r="187" spans="1:10" ht="12.75" customHeight="1">
      <c r="A187" s="219" t="s">
        <v>29</v>
      </c>
      <c r="B187" s="204" t="s">
        <v>1</v>
      </c>
      <c r="C187" s="204"/>
      <c r="D187" s="205"/>
      <c r="E187" s="4">
        <f t="shared" si="9"/>
        <v>1268</v>
      </c>
      <c r="F187" s="32">
        <v>1268</v>
      </c>
      <c r="G187" s="4">
        <v>0</v>
      </c>
      <c r="H187" s="42">
        <v>0</v>
      </c>
      <c r="I187" s="48"/>
      <c r="J187" s="2"/>
    </row>
    <row r="188" spans="1:10" ht="12.75" customHeight="1">
      <c r="A188" s="215"/>
      <c r="B188" s="189" t="s">
        <v>9</v>
      </c>
      <c r="C188" s="190"/>
      <c r="D188" s="15" t="s">
        <v>8</v>
      </c>
      <c r="E188" s="9">
        <f t="shared" si="9"/>
        <v>1268</v>
      </c>
      <c r="F188" s="9">
        <v>1268</v>
      </c>
      <c r="G188" s="78"/>
      <c r="H188" s="39">
        <f>SUM(H190,H192)</f>
        <v>0</v>
      </c>
      <c r="I188" s="126">
        <f>SUM(I190,I192)</f>
        <v>0</v>
      </c>
      <c r="J188" s="2"/>
    </row>
    <row r="189" spans="1:10" ht="12" customHeight="1">
      <c r="A189" s="215"/>
      <c r="B189" s="191"/>
      <c r="C189" s="192"/>
      <c r="D189" s="16" t="s">
        <v>35</v>
      </c>
      <c r="E189" s="9">
        <f t="shared" si="9"/>
        <v>0</v>
      </c>
      <c r="F189" s="9">
        <v>0</v>
      </c>
      <c r="G189" s="12">
        <v>0</v>
      </c>
      <c r="H189" s="39">
        <f>SUM(H191,H193)</f>
        <v>0</v>
      </c>
      <c r="I189" s="126">
        <f>SUM(I191,I193)</f>
        <v>0</v>
      </c>
      <c r="J189" s="2"/>
    </row>
    <row r="190" spans="1:9" ht="12.75" customHeight="1">
      <c r="A190" s="215"/>
      <c r="B190" s="193" t="s">
        <v>10</v>
      </c>
      <c r="C190" s="195" t="s">
        <v>30</v>
      </c>
      <c r="D190" s="17" t="s">
        <v>8</v>
      </c>
      <c r="E190" s="12">
        <f t="shared" si="9"/>
        <v>1268</v>
      </c>
      <c r="F190" s="14">
        <v>1268</v>
      </c>
      <c r="G190" s="14">
        <v>0</v>
      </c>
      <c r="H190" s="43"/>
      <c r="I190" s="133"/>
    </row>
    <row r="191" spans="1:9" ht="12.75" customHeight="1">
      <c r="A191" s="215"/>
      <c r="B191" s="193"/>
      <c r="C191" s="195"/>
      <c r="D191" s="18" t="s">
        <v>35</v>
      </c>
      <c r="E191" s="12">
        <f t="shared" si="9"/>
        <v>0</v>
      </c>
      <c r="F191" s="14">
        <v>0</v>
      </c>
      <c r="G191" s="14">
        <v>0</v>
      </c>
      <c r="H191" s="43"/>
      <c r="I191" s="133"/>
    </row>
    <row r="192" spans="1:9" ht="12.75" customHeight="1">
      <c r="A192" s="215"/>
      <c r="B192" s="193"/>
      <c r="C192" s="196" t="s">
        <v>36</v>
      </c>
      <c r="D192" s="17" t="s">
        <v>8</v>
      </c>
      <c r="E192" s="12">
        <f t="shared" si="9"/>
        <v>0</v>
      </c>
      <c r="F192" s="14">
        <v>0</v>
      </c>
      <c r="G192" s="14">
        <v>0</v>
      </c>
      <c r="H192" s="43"/>
      <c r="I192" s="133"/>
    </row>
    <row r="193" spans="1:9" ht="12.75" customHeight="1">
      <c r="A193" s="215"/>
      <c r="B193" s="194"/>
      <c r="C193" s="197"/>
      <c r="D193" s="19" t="s">
        <v>35</v>
      </c>
      <c r="E193" s="12">
        <f t="shared" si="9"/>
        <v>0</v>
      </c>
      <c r="F193" s="26">
        <v>0</v>
      </c>
      <c r="G193" s="26">
        <v>0</v>
      </c>
      <c r="H193" s="49"/>
      <c r="I193" s="134"/>
    </row>
    <row r="194" spans="1:9" ht="11.25" customHeight="1">
      <c r="A194" s="215"/>
      <c r="B194" s="198" t="s">
        <v>11</v>
      </c>
      <c r="C194" s="198"/>
      <c r="D194" s="199"/>
      <c r="E194" s="8">
        <f t="shared" si="9"/>
        <v>0</v>
      </c>
      <c r="F194" s="8">
        <f>F187-F188</f>
        <v>0</v>
      </c>
      <c r="G194" s="8">
        <f>G187-G188</f>
        <v>0</v>
      </c>
      <c r="H194" s="41">
        <f>H187-H188</f>
        <v>0</v>
      </c>
      <c r="I194" s="129">
        <f>I187-I188</f>
        <v>0</v>
      </c>
    </row>
    <row r="195" spans="1:9" ht="11.25" customHeight="1">
      <c r="A195" s="215"/>
      <c r="B195" s="198" t="s">
        <v>37</v>
      </c>
      <c r="C195" s="198"/>
      <c r="D195" s="199"/>
      <c r="E195" s="8">
        <f>SUM(F195,G195,H195,I195)</f>
        <v>0</v>
      </c>
      <c r="F195" s="5">
        <v>0</v>
      </c>
      <c r="G195" s="5">
        <v>0</v>
      </c>
      <c r="H195" s="50">
        <v>0</v>
      </c>
      <c r="I195" s="135">
        <v>0</v>
      </c>
    </row>
    <row r="196" spans="1:9" ht="12.75" customHeight="1">
      <c r="A196" s="215"/>
      <c r="B196" s="200" t="s">
        <v>16</v>
      </c>
      <c r="C196" s="201"/>
      <c r="D196" s="20" t="s">
        <v>8</v>
      </c>
      <c r="E196" s="9">
        <f aca="true" t="shared" si="10" ref="E196:E205">SUM(F196:I196)</f>
        <v>30</v>
      </c>
      <c r="F196" s="46">
        <v>30</v>
      </c>
      <c r="G196" s="46">
        <v>0</v>
      </c>
      <c r="H196" s="51"/>
      <c r="I196" s="136"/>
    </row>
    <row r="197" spans="1:9" ht="12.75" customHeight="1" thickBot="1">
      <c r="A197" s="220"/>
      <c r="B197" s="202"/>
      <c r="C197" s="203"/>
      <c r="D197" s="21" t="s">
        <v>35</v>
      </c>
      <c r="E197" s="11">
        <f t="shared" si="10"/>
        <v>0</v>
      </c>
      <c r="F197" s="47">
        <v>0</v>
      </c>
      <c r="G197" s="47">
        <v>0</v>
      </c>
      <c r="H197" s="52"/>
      <c r="I197" s="137"/>
    </row>
    <row r="198" spans="1:253" s="1" customFormat="1" ht="11.25" customHeight="1">
      <c r="A198" s="219" t="s">
        <v>32</v>
      </c>
      <c r="B198" s="216" t="s">
        <v>1</v>
      </c>
      <c r="C198" s="216"/>
      <c r="D198" s="217"/>
      <c r="E198" s="4">
        <f t="shared" si="10"/>
        <v>34087</v>
      </c>
      <c r="F198" s="4">
        <v>34087</v>
      </c>
      <c r="G198" s="4">
        <v>0</v>
      </c>
      <c r="H198" s="42"/>
      <c r="I198" s="4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</row>
    <row r="199" spans="1:253" s="1" customFormat="1" ht="12.75" customHeight="1">
      <c r="A199" s="215"/>
      <c r="B199" s="189" t="s">
        <v>9</v>
      </c>
      <c r="C199" s="190"/>
      <c r="D199" s="15" t="s">
        <v>8</v>
      </c>
      <c r="E199" s="9">
        <f t="shared" si="10"/>
        <v>34461</v>
      </c>
      <c r="F199" s="78">
        <f>SUM(F201,F203)</f>
        <v>34461</v>
      </c>
      <c r="G199" s="78">
        <f>SUM(G201,G203)</f>
        <v>0</v>
      </c>
      <c r="H199" s="39">
        <f>SUM(H201,H203)</f>
        <v>0</v>
      </c>
      <c r="I199" s="126">
        <f>SUM(I201,I203)</f>
        <v>0</v>
      </c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</row>
    <row r="200" spans="1:253" s="1" customFormat="1" ht="12.75" customHeight="1">
      <c r="A200" s="215"/>
      <c r="B200" s="191"/>
      <c r="C200" s="192"/>
      <c r="D200" s="16" t="s">
        <v>35</v>
      </c>
      <c r="E200" s="9">
        <f t="shared" si="10"/>
        <v>0</v>
      </c>
      <c r="F200" s="12">
        <v>0</v>
      </c>
      <c r="G200" s="12">
        <v>0</v>
      </c>
      <c r="H200" s="39">
        <f>SUM(H202,H204)</f>
        <v>0</v>
      </c>
      <c r="I200" s="126">
        <f>SUM(I202,I204)</f>
        <v>0</v>
      </c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</row>
    <row r="201" spans="1:253" s="1" customFormat="1" ht="12.75" customHeight="1">
      <c r="A201" s="215"/>
      <c r="B201" s="193" t="s">
        <v>10</v>
      </c>
      <c r="C201" s="195" t="s">
        <v>30</v>
      </c>
      <c r="D201" s="17" t="s">
        <v>8</v>
      </c>
      <c r="E201" s="9">
        <f t="shared" si="10"/>
        <v>34461</v>
      </c>
      <c r="F201" s="14">
        <v>34461</v>
      </c>
      <c r="G201" s="14">
        <v>0</v>
      </c>
      <c r="H201" s="43"/>
      <c r="I201" s="133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</row>
    <row r="202" spans="1:253" s="1" customFormat="1" ht="12.75" customHeight="1">
      <c r="A202" s="215"/>
      <c r="B202" s="193"/>
      <c r="C202" s="195"/>
      <c r="D202" s="18" t="s">
        <v>35</v>
      </c>
      <c r="E202" s="12">
        <f t="shared" si="10"/>
        <v>0</v>
      </c>
      <c r="F202" s="14">
        <v>0</v>
      </c>
      <c r="G202" s="14">
        <v>0</v>
      </c>
      <c r="H202" s="43"/>
      <c r="I202" s="133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</row>
    <row r="203" spans="1:253" s="1" customFormat="1" ht="12.75" customHeight="1">
      <c r="A203" s="215"/>
      <c r="B203" s="193"/>
      <c r="C203" s="196" t="s">
        <v>36</v>
      </c>
      <c r="D203" s="17" t="s">
        <v>8</v>
      </c>
      <c r="E203" s="12">
        <f t="shared" si="10"/>
        <v>0</v>
      </c>
      <c r="F203" s="14">
        <v>0</v>
      </c>
      <c r="G203" s="14">
        <v>0</v>
      </c>
      <c r="H203" s="43"/>
      <c r="I203" s="13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</row>
    <row r="204" spans="1:253" s="1" customFormat="1" ht="12.75" customHeight="1">
      <c r="A204" s="215"/>
      <c r="B204" s="194"/>
      <c r="C204" s="197"/>
      <c r="D204" s="19" t="s">
        <v>35</v>
      </c>
      <c r="E204" s="12">
        <f t="shared" si="10"/>
        <v>0</v>
      </c>
      <c r="F204" s="26">
        <v>0</v>
      </c>
      <c r="G204" s="26">
        <v>0</v>
      </c>
      <c r="H204" s="49"/>
      <c r="I204" s="13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</row>
    <row r="205" spans="1:253" s="1" customFormat="1" ht="11.25" customHeight="1">
      <c r="A205" s="215"/>
      <c r="B205" s="198" t="s">
        <v>11</v>
      </c>
      <c r="C205" s="198"/>
      <c r="D205" s="199"/>
      <c r="E205" s="8">
        <f t="shared" si="10"/>
        <v>-374</v>
      </c>
      <c r="F205" s="8">
        <f>F198-F199</f>
        <v>-374</v>
      </c>
      <c r="G205" s="8">
        <f>G198-G199</f>
        <v>0</v>
      </c>
      <c r="H205" s="41">
        <f>H198-H199</f>
        <v>0</v>
      </c>
      <c r="I205" s="129">
        <f>I198-I199</f>
        <v>0</v>
      </c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</row>
    <row r="206" spans="1:253" s="1" customFormat="1" ht="11.25" customHeight="1">
      <c r="A206" s="215"/>
      <c r="B206" s="198" t="s">
        <v>37</v>
      </c>
      <c r="C206" s="198"/>
      <c r="D206" s="199"/>
      <c r="E206" s="8">
        <f>SUM(F206,G206,H206,I206)</f>
        <v>59800</v>
      </c>
      <c r="F206" s="5">
        <v>59800</v>
      </c>
      <c r="G206" s="5">
        <v>0</v>
      </c>
      <c r="H206" s="50">
        <v>0</v>
      </c>
      <c r="I206" s="135">
        <v>0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</row>
    <row r="207" spans="1:253" s="1" customFormat="1" ht="10.5" customHeight="1">
      <c r="A207" s="215"/>
      <c r="B207" s="200" t="s">
        <v>16</v>
      </c>
      <c r="C207" s="201"/>
      <c r="D207" s="20" t="s">
        <v>8</v>
      </c>
      <c r="E207" s="9">
        <f aca="true" t="shared" si="11" ref="E207:E216">SUM(F207:I207)</f>
        <v>4</v>
      </c>
      <c r="F207" s="46">
        <v>4</v>
      </c>
      <c r="G207" s="46">
        <v>0</v>
      </c>
      <c r="H207" s="51"/>
      <c r="I207" s="136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</row>
    <row r="208" spans="1:253" s="1" customFormat="1" ht="12" customHeight="1" thickBot="1">
      <c r="A208" s="220"/>
      <c r="B208" s="202"/>
      <c r="C208" s="203"/>
      <c r="D208" s="21" t="s">
        <v>35</v>
      </c>
      <c r="E208" s="11">
        <f t="shared" si="11"/>
        <v>0</v>
      </c>
      <c r="F208" s="47">
        <v>0</v>
      </c>
      <c r="G208" s="47">
        <v>0</v>
      </c>
      <c r="H208" s="52"/>
      <c r="I208" s="137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</row>
    <row r="209" spans="1:9" ht="12" customHeight="1">
      <c r="A209" s="219" t="s">
        <v>33</v>
      </c>
      <c r="B209" s="204" t="s">
        <v>1</v>
      </c>
      <c r="C209" s="204"/>
      <c r="D209" s="205"/>
      <c r="E209" s="4">
        <f t="shared" si="11"/>
        <v>0</v>
      </c>
      <c r="F209" s="32">
        <v>0</v>
      </c>
      <c r="G209" s="4">
        <v>0</v>
      </c>
      <c r="H209" s="42">
        <v>0</v>
      </c>
      <c r="I209" s="48"/>
    </row>
    <row r="210" spans="1:9" ht="10.5" customHeight="1">
      <c r="A210" s="215"/>
      <c r="B210" s="189" t="s">
        <v>9</v>
      </c>
      <c r="C210" s="190"/>
      <c r="D210" s="15" t="s">
        <v>8</v>
      </c>
      <c r="E210" s="9">
        <f t="shared" si="11"/>
        <v>0</v>
      </c>
      <c r="F210" s="9">
        <f>SUM(F212,F214)</f>
        <v>0</v>
      </c>
      <c r="G210" s="78">
        <f>SUM(G212,G214)</f>
        <v>0</v>
      </c>
      <c r="H210" s="39">
        <f>SUM(H212,H214)</f>
        <v>0</v>
      </c>
      <c r="I210" s="126">
        <f>SUM(I212,I214)</f>
        <v>0</v>
      </c>
    </row>
    <row r="211" spans="1:9" ht="11.25" customHeight="1">
      <c r="A211" s="215"/>
      <c r="B211" s="191"/>
      <c r="C211" s="192"/>
      <c r="D211" s="16" t="s">
        <v>35</v>
      </c>
      <c r="E211" s="9">
        <f t="shared" si="11"/>
        <v>0</v>
      </c>
      <c r="F211" s="9">
        <f>F213+F215</f>
        <v>0</v>
      </c>
      <c r="G211" s="12">
        <v>0</v>
      </c>
      <c r="H211" s="39">
        <f>SUM(H213,H215)</f>
        <v>0</v>
      </c>
      <c r="I211" s="126">
        <f>SUM(I213,I215)</f>
        <v>0</v>
      </c>
    </row>
    <row r="212" spans="1:9" ht="12.75">
      <c r="A212" s="215"/>
      <c r="B212" s="193" t="s">
        <v>10</v>
      </c>
      <c r="C212" s="195" t="s">
        <v>30</v>
      </c>
      <c r="D212" s="17" t="s">
        <v>8</v>
      </c>
      <c r="E212" s="12">
        <f t="shared" si="11"/>
        <v>0</v>
      </c>
      <c r="F212" s="14">
        <v>0</v>
      </c>
      <c r="G212" s="14">
        <v>0</v>
      </c>
      <c r="H212" s="43"/>
      <c r="I212" s="133"/>
    </row>
    <row r="213" spans="1:9" ht="12.75">
      <c r="A213" s="215"/>
      <c r="B213" s="193"/>
      <c r="C213" s="195"/>
      <c r="D213" s="18" t="s">
        <v>35</v>
      </c>
      <c r="E213" s="12">
        <f t="shared" si="11"/>
        <v>0</v>
      </c>
      <c r="F213" s="14">
        <v>0</v>
      </c>
      <c r="G213" s="14">
        <v>0</v>
      </c>
      <c r="H213" s="43"/>
      <c r="I213" s="133"/>
    </row>
    <row r="214" spans="1:9" ht="12" customHeight="1">
      <c r="A214" s="215"/>
      <c r="B214" s="193"/>
      <c r="C214" s="196" t="s">
        <v>36</v>
      </c>
      <c r="D214" s="17" t="s">
        <v>8</v>
      </c>
      <c r="E214" s="12">
        <f t="shared" si="11"/>
        <v>0</v>
      </c>
      <c r="F214" s="14">
        <v>0</v>
      </c>
      <c r="G214" s="14">
        <v>0</v>
      </c>
      <c r="H214" s="43"/>
      <c r="I214" s="133"/>
    </row>
    <row r="215" spans="1:9" ht="11.25" customHeight="1">
      <c r="A215" s="215"/>
      <c r="B215" s="194"/>
      <c r="C215" s="197"/>
      <c r="D215" s="19" t="s">
        <v>35</v>
      </c>
      <c r="E215" s="12">
        <f t="shared" si="11"/>
        <v>0</v>
      </c>
      <c r="F215" s="26">
        <v>0</v>
      </c>
      <c r="G215" s="26">
        <v>0</v>
      </c>
      <c r="H215" s="49"/>
      <c r="I215" s="134"/>
    </row>
    <row r="216" spans="1:9" ht="11.25" customHeight="1">
      <c r="A216" s="215"/>
      <c r="B216" s="198" t="s">
        <v>11</v>
      </c>
      <c r="C216" s="198"/>
      <c r="D216" s="199"/>
      <c r="E216" s="8">
        <f t="shared" si="11"/>
        <v>0</v>
      </c>
      <c r="F216" s="8">
        <f>F209-F210</f>
        <v>0</v>
      </c>
      <c r="G216" s="8">
        <f>G209-G210</f>
        <v>0</v>
      </c>
      <c r="H216" s="41">
        <f>H209-H210</f>
        <v>0</v>
      </c>
      <c r="I216" s="129">
        <f>I209-I210</f>
        <v>0</v>
      </c>
    </row>
    <row r="217" spans="1:9" ht="12" customHeight="1">
      <c r="A217" s="215"/>
      <c r="B217" s="198" t="s">
        <v>37</v>
      </c>
      <c r="C217" s="198"/>
      <c r="D217" s="199"/>
      <c r="E217" s="8">
        <f>SUM(F217,G217,H217,I217)</f>
        <v>0</v>
      </c>
      <c r="F217" s="5">
        <v>0</v>
      </c>
      <c r="G217" s="5">
        <v>0</v>
      </c>
      <c r="H217" s="50">
        <v>0</v>
      </c>
      <c r="I217" s="135">
        <v>0</v>
      </c>
    </row>
    <row r="218" spans="1:9" ht="12.75">
      <c r="A218" s="215"/>
      <c r="B218" s="200" t="s">
        <v>16</v>
      </c>
      <c r="C218" s="201"/>
      <c r="D218" s="20" t="s">
        <v>8</v>
      </c>
      <c r="E218" s="9">
        <f>SUM(F218:I218)</f>
        <v>0</v>
      </c>
      <c r="F218" s="46">
        <v>0</v>
      </c>
      <c r="G218" s="46">
        <v>0</v>
      </c>
      <c r="H218" s="51"/>
      <c r="I218" s="136"/>
    </row>
    <row r="219" spans="1:9" ht="13.5" thickBot="1">
      <c r="A219" s="220"/>
      <c r="B219" s="202"/>
      <c r="C219" s="203"/>
      <c r="D219" s="21" t="s">
        <v>35</v>
      </c>
      <c r="E219" s="11">
        <f>SUM(F219:I219)</f>
        <v>0</v>
      </c>
      <c r="F219" s="47">
        <v>0</v>
      </c>
      <c r="G219" s="47">
        <v>0</v>
      </c>
      <c r="H219" s="52"/>
      <c r="I219" s="137"/>
    </row>
  </sheetData>
  <sheetProtection/>
  <mergeCells count="162">
    <mergeCell ref="A209:A219"/>
    <mergeCell ref="B209:D209"/>
    <mergeCell ref="B210:C211"/>
    <mergeCell ref="B212:B215"/>
    <mergeCell ref="C212:C213"/>
    <mergeCell ref="C214:C215"/>
    <mergeCell ref="B216:D216"/>
    <mergeCell ref="B217:D217"/>
    <mergeCell ref="B218:C219"/>
    <mergeCell ref="A198:A208"/>
    <mergeCell ref="B198:D198"/>
    <mergeCell ref="B199:C200"/>
    <mergeCell ref="B201:B204"/>
    <mergeCell ref="C201:C202"/>
    <mergeCell ref="C203:C204"/>
    <mergeCell ref="B205:D205"/>
    <mergeCell ref="B206:D206"/>
    <mergeCell ref="B207:C208"/>
    <mergeCell ref="B185:C186"/>
    <mergeCell ref="A187:A197"/>
    <mergeCell ref="B187:D187"/>
    <mergeCell ref="B188:C189"/>
    <mergeCell ref="B190:B193"/>
    <mergeCell ref="C190:C191"/>
    <mergeCell ref="C192:C193"/>
    <mergeCell ref="B194:D194"/>
    <mergeCell ref="B195:D195"/>
    <mergeCell ref="B196:C197"/>
    <mergeCell ref="A174:D175"/>
    <mergeCell ref="E174:E175"/>
    <mergeCell ref="A176:A186"/>
    <mergeCell ref="B176:D176"/>
    <mergeCell ref="B177:C178"/>
    <mergeCell ref="B179:B182"/>
    <mergeCell ref="C179:C180"/>
    <mergeCell ref="C181:C182"/>
    <mergeCell ref="B183:D183"/>
    <mergeCell ref="B184:D184"/>
    <mergeCell ref="A158:A168"/>
    <mergeCell ref="B158:D158"/>
    <mergeCell ref="B159:C160"/>
    <mergeCell ref="B161:B164"/>
    <mergeCell ref="C161:C162"/>
    <mergeCell ref="C163:C164"/>
    <mergeCell ref="B165:D165"/>
    <mergeCell ref="B166:D166"/>
    <mergeCell ref="B167:C168"/>
    <mergeCell ref="B145:C146"/>
    <mergeCell ref="A147:A157"/>
    <mergeCell ref="B147:D147"/>
    <mergeCell ref="B148:C149"/>
    <mergeCell ref="B150:B153"/>
    <mergeCell ref="C150:C151"/>
    <mergeCell ref="C152:C153"/>
    <mergeCell ref="B154:D154"/>
    <mergeCell ref="B155:D155"/>
    <mergeCell ref="B156:C157"/>
    <mergeCell ref="A134:D135"/>
    <mergeCell ref="E134:E135"/>
    <mergeCell ref="A136:A146"/>
    <mergeCell ref="B136:D136"/>
    <mergeCell ref="B137:C138"/>
    <mergeCell ref="B139:B142"/>
    <mergeCell ref="C139:C140"/>
    <mergeCell ref="C141:C142"/>
    <mergeCell ref="B143:D143"/>
    <mergeCell ref="B144:D144"/>
    <mergeCell ref="A115:A125"/>
    <mergeCell ref="B115:D115"/>
    <mergeCell ref="B116:C117"/>
    <mergeCell ref="B118:B121"/>
    <mergeCell ref="C118:C119"/>
    <mergeCell ref="C120:C121"/>
    <mergeCell ref="B122:D122"/>
    <mergeCell ref="B123:D123"/>
    <mergeCell ref="B124:C125"/>
    <mergeCell ref="B102:C103"/>
    <mergeCell ref="A104:A114"/>
    <mergeCell ref="B104:D104"/>
    <mergeCell ref="B105:C106"/>
    <mergeCell ref="B107:B110"/>
    <mergeCell ref="C107:C108"/>
    <mergeCell ref="C109:C110"/>
    <mergeCell ref="B111:D111"/>
    <mergeCell ref="B112:D112"/>
    <mergeCell ref="B113:C114"/>
    <mergeCell ref="A91:D92"/>
    <mergeCell ref="E91:E92"/>
    <mergeCell ref="A93:A103"/>
    <mergeCell ref="B93:D93"/>
    <mergeCell ref="B94:C95"/>
    <mergeCell ref="B96:B99"/>
    <mergeCell ref="C96:C97"/>
    <mergeCell ref="C98:C99"/>
    <mergeCell ref="B100:D100"/>
    <mergeCell ref="B101:D101"/>
    <mergeCell ref="A73:A83"/>
    <mergeCell ref="B73:D73"/>
    <mergeCell ref="B74:C75"/>
    <mergeCell ref="B76:B79"/>
    <mergeCell ref="C76:C77"/>
    <mergeCell ref="C78:C79"/>
    <mergeCell ref="B80:D80"/>
    <mergeCell ref="B81:D81"/>
    <mergeCell ref="B82:C83"/>
    <mergeCell ref="B60:C61"/>
    <mergeCell ref="A62:A72"/>
    <mergeCell ref="B62:D62"/>
    <mergeCell ref="B63:C64"/>
    <mergeCell ref="B65:B68"/>
    <mergeCell ref="C65:C66"/>
    <mergeCell ref="C67:C68"/>
    <mergeCell ref="B69:D69"/>
    <mergeCell ref="B70:D70"/>
    <mergeCell ref="B71:C72"/>
    <mergeCell ref="A49:D50"/>
    <mergeCell ref="E49:E50"/>
    <mergeCell ref="A51:A61"/>
    <mergeCell ref="B51:D51"/>
    <mergeCell ref="B52:C53"/>
    <mergeCell ref="B54:B57"/>
    <mergeCell ref="C54:C55"/>
    <mergeCell ref="C56:C57"/>
    <mergeCell ref="B58:D58"/>
    <mergeCell ref="B59:D59"/>
    <mergeCell ref="A31:A41"/>
    <mergeCell ref="B31:D31"/>
    <mergeCell ref="B32:C33"/>
    <mergeCell ref="B34:B37"/>
    <mergeCell ref="C34:C35"/>
    <mergeCell ref="C36:C37"/>
    <mergeCell ref="B38:D38"/>
    <mergeCell ref="B39:D39"/>
    <mergeCell ref="B40:C41"/>
    <mergeCell ref="A20:A30"/>
    <mergeCell ref="B20:D20"/>
    <mergeCell ref="B21:C22"/>
    <mergeCell ref="B23:B26"/>
    <mergeCell ref="C23:C24"/>
    <mergeCell ref="C25:C26"/>
    <mergeCell ref="B27:D27"/>
    <mergeCell ref="B28:D28"/>
    <mergeCell ref="B29:C30"/>
    <mergeCell ref="A9:A19"/>
    <mergeCell ref="B9:D9"/>
    <mergeCell ref="B10:C11"/>
    <mergeCell ref="B12:B15"/>
    <mergeCell ref="C12:C13"/>
    <mergeCell ref="C14:C15"/>
    <mergeCell ref="B16:D16"/>
    <mergeCell ref="B17:D17"/>
    <mergeCell ref="B18:C19"/>
    <mergeCell ref="F6:I7"/>
    <mergeCell ref="F49:I49"/>
    <mergeCell ref="F91:I91"/>
    <mergeCell ref="F134:I134"/>
    <mergeCell ref="F174:I174"/>
    <mergeCell ref="A3:I3"/>
    <mergeCell ref="A4:I4"/>
    <mergeCell ref="A5:I5"/>
    <mergeCell ref="A6:D8"/>
    <mergeCell ref="E6:E8"/>
  </mergeCells>
  <printOptions/>
  <pageMargins left="0.2362204724409449" right="0.2362204724409449" top="0.15748031496062992" bottom="0.15748031496062992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Brodnica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Ruciński</dc:creator>
  <cp:keywords/>
  <dc:description/>
  <cp:lastModifiedBy>user</cp:lastModifiedBy>
  <cp:lastPrinted>2011-03-24T11:36:04Z</cp:lastPrinted>
  <dcterms:created xsi:type="dcterms:W3CDTF">2004-03-05T08:34:22Z</dcterms:created>
  <dcterms:modified xsi:type="dcterms:W3CDTF">2011-04-19T07:55:58Z</dcterms:modified>
  <cp:category/>
  <cp:version/>
  <cp:contentType/>
  <cp:contentStatus/>
</cp:coreProperties>
</file>