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0920" windowHeight="6030" tabRatio="676" activeTab="0"/>
  </bookViews>
  <sheets>
    <sheet name="stan na 31.12.2012  " sheetId="1" r:id="rId1"/>
  </sheets>
  <definedNames/>
  <calcPr fullCalcOnLoad="1"/>
</workbook>
</file>

<file path=xl/sharedStrings.xml><?xml version="1.0" encoding="utf-8"?>
<sst xmlns="http://schemas.openxmlformats.org/spreadsheetml/2006/main" count="261" uniqueCount="45">
  <si>
    <t xml:space="preserve">Limit środków FP </t>
  </si>
  <si>
    <t>SZKOLENIA</t>
  </si>
  <si>
    <t>KOSZTY DOJAZDU I ZAKWATEROWANIA</t>
  </si>
  <si>
    <t>DOTACJE NA PODJCIE DZIAŁALNOŚCI GOSPODARCZEJ</t>
  </si>
  <si>
    <t>ROBOTY PUBLICZNE</t>
  </si>
  <si>
    <t xml:space="preserve">ogółem </t>
  </si>
  <si>
    <t>wykonanie</t>
  </si>
  <si>
    <t>z tego:</t>
  </si>
  <si>
    <t>wolne środki</t>
  </si>
  <si>
    <t>STAŻ    ZAWODOWY</t>
  </si>
  <si>
    <t xml:space="preserve">PRACE INTERWENCYJNE </t>
  </si>
  <si>
    <t>PUP   OGÓŁEM</t>
  </si>
  <si>
    <t>REF. WYPOSAŻENIA I DOPOSAŻENIA STANOWISK PRACY</t>
  </si>
  <si>
    <t xml:space="preserve">AKTYWNEGO PRZECIWDZIAŁANIA BEZROBOCIU REALIZOWANE PRZEZ PUP W BRODNICY </t>
  </si>
  <si>
    <t xml:space="preserve">SPRAWOZDANIE Z WYKORZYSTANIA ŚRODKÓW FP PRZEZNACZONYCH NA PROGRAMY </t>
  </si>
  <si>
    <t>PRACE SPOŁECZNIE UŻYTECZNE</t>
  </si>
  <si>
    <t>OGÓŁEM</t>
  </si>
  <si>
    <t xml:space="preserve">rodzaj programu </t>
  </si>
  <si>
    <t>Aktywne formy</t>
  </si>
  <si>
    <t>AKTYWNE    FORMY</t>
  </si>
  <si>
    <t xml:space="preserve">wg. Algorytmu </t>
  </si>
  <si>
    <t>Limit środków FP</t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</si>
  <si>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</t>
    </r>
  </si>
  <si>
    <t>STUDIA PODYPLOMOWE</t>
  </si>
  <si>
    <t>Przygotowanie zawodwe dorosłych</t>
  </si>
  <si>
    <t>STYPENDIUM NAUKOWE</t>
  </si>
  <si>
    <r>
      <t xml:space="preserve"> wydatki wykonane                                             </t>
    </r>
    <r>
      <rPr>
        <i/>
        <sz val="6"/>
        <rFont val="Arial CE"/>
        <family val="2"/>
      </rPr>
      <t xml:space="preserve"> wg. spraw. finansowego </t>
    </r>
  </si>
  <si>
    <t>środki zaangażowane w umowach do zapłacenia do 31.12.11r.</t>
  </si>
  <si>
    <t>zobowiązania na rok 2012</t>
  </si>
  <si>
    <t xml:space="preserve">Pozostałe badania lekarskie </t>
  </si>
  <si>
    <r>
      <t>w tym:</t>
    </r>
    <r>
      <rPr>
        <sz val="8"/>
        <rFont val="Arial CE"/>
        <family val="2"/>
      </rPr>
      <t xml:space="preserve"> kontynuacja zadań z 2011r.</t>
    </r>
  </si>
  <si>
    <t>środki zaangażowane w umowach do zapłacenia do 31.12.12r.</t>
  </si>
  <si>
    <t>zobowiązania na rok 2013</t>
  </si>
  <si>
    <t>Rezerwa do 30 roku życia</t>
  </si>
  <si>
    <t>Rezerwa powyżej 50 roku życia</t>
  </si>
  <si>
    <t>Program specjalny powyżej 50 roku - ogółem</t>
  </si>
  <si>
    <t>Program specjalny do 30 roku - ogółem</t>
  </si>
  <si>
    <t>Rezerwa  art. 49</t>
  </si>
  <si>
    <t xml:space="preserve">(z wyłączeniem Poddziałania 6.1.3 i 6.2) - stan na dzień 31.12.2012r. </t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</si>
  <si>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- STAN NA</t>
    </r>
    <r>
      <rPr>
        <i/>
        <sz val="6"/>
        <color indexed="10"/>
        <rFont val="Arial CE"/>
        <family val="0"/>
      </rPr>
      <t xml:space="preserve"> 31.12.2012r</t>
    </r>
    <r>
      <rPr>
        <i/>
        <sz val="6"/>
        <rFont val="Arial CE"/>
        <family val="2"/>
      </rPr>
      <t>.</t>
    </r>
  </si>
  <si>
    <t>liczba osób  do objęcia programami</t>
  </si>
  <si>
    <t>planowana</t>
  </si>
  <si>
    <t>objęta, w tym kontynuacja zadań z 2011r.</t>
  </si>
  <si>
    <t>objęta</t>
  </si>
  <si>
    <t>Załącznik nr 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</si>
</sst>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\ &quot;zł&quot;"/>
    <numFmt numFmtId="166" formatCode="[$-415]d\ mmmm\ yyyy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3"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6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2"/>
    </font>
    <font>
      <i/>
      <sz val="6"/>
      <color indexed="10"/>
      <name val="Arial CE"/>
      <family val="0"/>
    </font>
    <font>
      <sz val="8"/>
      <name val="Arial"/>
      <family val="2"/>
    </font>
    <font>
      <b/>
      <sz val="7"/>
      <color indexed="57"/>
      <name val="Arial CE"/>
      <family val="0"/>
    </font>
    <font>
      <b/>
      <sz val="7"/>
      <color indexed="62"/>
      <name val="Arial CE"/>
      <family val="0"/>
    </font>
    <font>
      <b/>
      <sz val="7"/>
      <color indexed="60"/>
      <name val="Arial CE"/>
      <family val="0"/>
    </font>
    <font>
      <b/>
      <sz val="7"/>
      <color indexed="51"/>
      <name val="Arial CE"/>
      <family val="0"/>
    </font>
    <font>
      <b/>
      <sz val="10"/>
      <color indexed="10"/>
      <name val="Arial CE"/>
      <family val="2"/>
    </font>
    <font>
      <b/>
      <sz val="7"/>
      <color indexed="45"/>
      <name val="Arial CE"/>
      <family val="0"/>
    </font>
    <font>
      <i/>
      <sz val="7.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60"/>
      </left>
      <right style="medium">
        <color indexed="60"/>
      </right>
      <top style="medium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thin"/>
    </border>
    <border>
      <left style="medium">
        <color indexed="60"/>
      </left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thin"/>
      <bottom style="hair"/>
    </border>
    <border>
      <left style="medium">
        <color indexed="60"/>
      </left>
      <right style="medium">
        <color indexed="60"/>
      </right>
      <top style="thin"/>
      <bottom style="hair"/>
    </border>
    <border>
      <left style="medium">
        <color indexed="60"/>
      </left>
      <right style="medium">
        <color indexed="60"/>
      </right>
      <top style="hair"/>
      <bottom style="hair"/>
    </border>
    <border>
      <left style="medium">
        <color indexed="60"/>
      </left>
      <right style="medium">
        <color indexed="60"/>
      </right>
      <top style="hair"/>
      <bottom style="thin"/>
    </border>
    <border>
      <left style="medium">
        <color indexed="60"/>
      </left>
      <right style="medium">
        <color indexed="36"/>
      </right>
      <top style="medium"/>
      <bottom style="thin"/>
    </border>
    <border>
      <left>
        <color indexed="63"/>
      </left>
      <right style="medium">
        <color indexed="36"/>
      </right>
      <top style="medium"/>
      <bottom>
        <color indexed="63"/>
      </bottom>
    </border>
    <border>
      <left style="medium">
        <color indexed="60"/>
      </left>
      <right style="medium">
        <color indexed="36"/>
      </right>
      <top>
        <color indexed="63"/>
      </top>
      <bottom style="thin"/>
    </border>
    <border>
      <left style="medium">
        <color indexed="36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medium">
        <color indexed="60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56"/>
      </right>
      <top>
        <color indexed="63"/>
      </top>
      <bottom style="thin"/>
    </border>
    <border>
      <left>
        <color indexed="63"/>
      </left>
      <right style="medium">
        <color indexed="56"/>
      </right>
      <top style="medium"/>
      <bottom style="thin"/>
    </border>
    <border>
      <left>
        <color indexed="63"/>
      </left>
      <right style="medium">
        <color indexed="56"/>
      </right>
      <top style="thin"/>
      <bottom style="thin"/>
    </border>
    <border>
      <left>
        <color indexed="63"/>
      </left>
      <right style="medium">
        <color indexed="56"/>
      </right>
      <top style="hair"/>
      <bottom style="hair"/>
    </border>
    <border>
      <left>
        <color indexed="63"/>
      </left>
      <right style="medium">
        <color indexed="56"/>
      </right>
      <top style="hair"/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hair"/>
    </border>
    <border>
      <left>
        <color indexed="63"/>
      </left>
      <right style="medium">
        <color indexed="56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hair"/>
      <bottom style="hair"/>
    </border>
    <border>
      <left>
        <color indexed="63"/>
      </left>
      <right style="medium">
        <color indexed="60"/>
      </right>
      <top>
        <color indexed="63"/>
      </top>
      <bottom style="thin"/>
    </border>
    <border>
      <left style="hair"/>
      <right style="medium">
        <color indexed="60"/>
      </right>
      <top style="thin"/>
      <bottom style="hair"/>
    </border>
    <border>
      <left style="hair"/>
      <right style="medium">
        <color indexed="60"/>
      </right>
      <top style="hair"/>
      <bottom style="hair"/>
    </border>
    <border>
      <left style="hair"/>
      <right style="medium">
        <color indexed="60"/>
      </right>
      <top style="hair"/>
      <bottom>
        <color indexed="63"/>
      </bottom>
    </border>
    <border>
      <left style="hair"/>
      <right style="medium">
        <color indexed="60"/>
      </right>
      <top style="hair"/>
      <bottom style="thin"/>
    </border>
    <border>
      <left>
        <color indexed="63"/>
      </left>
      <right style="medium">
        <color indexed="60"/>
      </right>
      <top style="medium"/>
      <bottom style="thin"/>
    </border>
    <border>
      <left style="medium">
        <color indexed="36"/>
      </left>
      <right style="medium">
        <color indexed="36"/>
      </right>
      <top>
        <color indexed="63"/>
      </top>
      <bottom style="thin"/>
    </border>
    <border>
      <left>
        <color indexed="63"/>
      </left>
      <right style="medium">
        <color indexed="60"/>
      </right>
      <top>
        <color indexed="63"/>
      </top>
      <bottom style="medium"/>
    </border>
    <border>
      <left>
        <color indexed="63"/>
      </left>
      <right style="medium">
        <color indexed="60"/>
      </right>
      <top>
        <color indexed="63"/>
      </top>
      <bottom style="hair"/>
    </border>
    <border>
      <left style="medium">
        <color indexed="60"/>
      </left>
      <right style="medium">
        <color indexed="60"/>
      </right>
      <top>
        <color indexed="63"/>
      </top>
      <bottom style="medium"/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36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36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36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56"/>
      </right>
      <top style="thin"/>
      <bottom style="hair"/>
    </border>
    <border>
      <left style="medium"/>
      <right style="medium"/>
      <top style="medium"/>
      <bottom style="medium"/>
    </border>
    <border>
      <left style="medium">
        <color indexed="60"/>
      </left>
      <right style="medium">
        <color indexed="60"/>
      </right>
      <top style="thin"/>
      <bottom style="medium"/>
    </border>
    <border>
      <left style="medium">
        <color indexed="60"/>
      </left>
      <right style="medium">
        <color indexed="60"/>
      </right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hair"/>
      <bottom style="medium"/>
    </border>
    <border>
      <left style="medium">
        <color indexed="36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60"/>
      </right>
      <top style="hair"/>
      <bottom style="medium"/>
    </border>
    <border>
      <left style="medium">
        <color indexed="36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thin"/>
      <bottom style="medium"/>
    </border>
    <border>
      <left>
        <color indexed="63"/>
      </left>
      <right style="medium">
        <color indexed="56"/>
      </right>
      <top style="hair"/>
      <bottom style="thin"/>
    </border>
    <border>
      <left style="medium">
        <color indexed="36"/>
      </left>
      <right style="medium">
        <color indexed="36"/>
      </right>
      <top style="medium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hair"/>
    </border>
    <border>
      <left>
        <color indexed="63"/>
      </left>
      <right style="medium">
        <color indexed="60"/>
      </right>
      <top style="hair"/>
      <bottom style="thin"/>
    </border>
    <border>
      <left style="medium">
        <color indexed="60"/>
      </left>
      <right style="medium">
        <color indexed="56"/>
      </right>
      <top style="thin"/>
      <bottom style="hair"/>
    </border>
    <border>
      <left style="medium">
        <color indexed="56"/>
      </left>
      <right style="medium">
        <color indexed="56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 style="medium">
        <color indexed="56"/>
      </left>
      <right style="medium">
        <color indexed="56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>
        <color theme="9" tint="-0.4999699890613556"/>
      </right>
      <top style="thin"/>
      <bottom style="hair"/>
    </border>
    <border>
      <left style="hair"/>
      <right style="medium">
        <color theme="9" tint="-0.4999699890613556"/>
      </right>
      <top style="hair"/>
      <bottom style="medium"/>
    </border>
    <border>
      <left style="medium">
        <color theme="9" tint="-0.4999699890613556"/>
      </left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>
        <color indexed="60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indexed="60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>
        <color indexed="60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1" fillId="32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3" fontId="1" fillId="33" borderId="16" xfId="0" applyNumberFormat="1" applyFont="1" applyFill="1" applyBorder="1" applyAlignment="1">
      <alignment vertical="center" wrapText="1"/>
    </xf>
    <xf numFmtId="3" fontId="1" fillId="34" borderId="16" xfId="0" applyNumberFormat="1" applyFont="1" applyFill="1" applyBorder="1" applyAlignment="1">
      <alignment vertical="center" wrapText="1"/>
    </xf>
    <xf numFmtId="3" fontId="1" fillId="33" borderId="17" xfId="0" applyNumberFormat="1" applyFont="1" applyFill="1" applyBorder="1" applyAlignment="1">
      <alignment vertical="center" wrapText="1"/>
    </xf>
    <xf numFmtId="3" fontId="1" fillId="35" borderId="18" xfId="0" applyNumberFormat="1" applyFont="1" applyFill="1" applyBorder="1" applyAlignment="1">
      <alignment vertical="center" wrapText="1"/>
    </xf>
    <xf numFmtId="3" fontId="1" fillId="34" borderId="17" xfId="0" applyNumberFormat="1" applyFont="1" applyFill="1" applyBorder="1" applyAlignment="1">
      <alignment vertical="center" wrapText="1"/>
    </xf>
    <xf numFmtId="3" fontId="1" fillId="32" borderId="19" xfId="0" applyNumberFormat="1" applyFont="1" applyFill="1" applyBorder="1" applyAlignment="1">
      <alignment vertical="center" wrapText="1"/>
    </xf>
    <xf numFmtId="4" fontId="1" fillId="32" borderId="20" xfId="0" applyNumberFormat="1" applyFont="1" applyFill="1" applyBorder="1" applyAlignment="1">
      <alignment vertical="center" wrapText="1"/>
    </xf>
    <xf numFmtId="3" fontId="1" fillId="32" borderId="21" xfId="0" applyNumberFormat="1" applyFont="1" applyFill="1" applyBorder="1" applyAlignment="1">
      <alignment vertical="center" wrapText="1"/>
    </xf>
    <xf numFmtId="3" fontId="1" fillId="32" borderId="20" xfId="0" applyNumberFormat="1" applyFont="1" applyFill="1" applyBorder="1" applyAlignment="1">
      <alignment vertical="center" wrapText="1"/>
    </xf>
    <xf numFmtId="3" fontId="1" fillId="32" borderId="22" xfId="0" applyNumberFormat="1" applyFont="1" applyFill="1" applyBorder="1" applyAlignment="1">
      <alignment vertical="center" wrapText="1"/>
    </xf>
    <xf numFmtId="3" fontId="1" fillId="33" borderId="23" xfId="0" applyNumberFormat="1" applyFont="1" applyFill="1" applyBorder="1" applyAlignment="1">
      <alignment vertical="center" wrapText="1"/>
    </xf>
    <xf numFmtId="3" fontId="1" fillId="36" borderId="24" xfId="0" applyNumberFormat="1" applyFont="1" applyFill="1" applyBorder="1" applyAlignment="1">
      <alignment vertical="center" wrapText="1"/>
    </xf>
    <xf numFmtId="3" fontId="1" fillId="33" borderId="25" xfId="0" applyNumberFormat="1" applyFont="1" applyFill="1" applyBorder="1" applyAlignment="1">
      <alignment vertical="center" wrapText="1"/>
    </xf>
    <xf numFmtId="3" fontId="1" fillId="33" borderId="26" xfId="0" applyNumberFormat="1" applyFont="1" applyFill="1" applyBorder="1" applyAlignment="1">
      <alignment vertical="center" wrapText="1"/>
    </xf>
    <xf numFmtId="3" fontId="1" fillId="34" borderId="25" xfId="0" applyNumberFormat="1" applyFont="1" applyFill="1" applyBorder="1" applyAlignment="1">
      <alignment vertical="center" wrapText="1"/>
    </xf>
    <xf numFmtId="3" fontId="1" fillId="34" borderId="27" xfId="0" applyNumberFormat="1" applyFont="1" applyFill="1" applyBorder="1" applyAlignment="1">
      <alignment vertical="center" wrapText="1"/>
    </xf>
    <xf numFmtId="3" fontId="1" fillId="34" borderId="28" xfId="0" applyNumberFormat="1" applyFont="1" applyFill="1" applyBorder="1" applyAlignment="1">
      <alignment vertical="center" wrapText="1"/>
    </xf>
    <xf numFmtId="3" fontId="1" fillId="34" borderId="23" xfId="0" applyNumberFormat="1" applyFont="1" applyFill="1" applyBorder="1" applyAlignment="1">
      <alignment vertical="center" wrapText="1"/>
    </xf>
    <xf numFmtId="3" fontId="1" fillId="33" borderId="27" xfId="0" applyNumberFormat="1" applyFont="1" applyFill="1" applyBorder="1" applyAlignment="1">
      <alignment vertical="center" wrapText="1"/>
    </xf>
    <xf numFmtId="3" fontId="1" fillId="33" borderId="29" xfId="0" applyNumberFormat="1" applyFont="1" applyFill="1" applyBorder="1" applyAlignment="1">
      <alignment vertical="center" wrapText="1"/>
    </xf>
    <xf numFmtId="3" fontId="1" fillId="33" borderId="30" xfId="0" applyNumberFormat="1" applyFont="1" applyFill="1" applyBorder="1" applyAlignment="1">
      <alignment vertical="center" wrapText="1"/>
    </xf>
    <xf numFmtId="3" fontId="1" fillId="35" borderId="31" xfId="0" applyNumberFormat="1" applyFont="1" applyFill="1" applyBorder="1" applyAlignment="1" applyProtection="1">
      <alignment vertical="center" wrapText="1"/>
      <protection locked="0"/>
    </xf>
    <xf numFmtId="3" fontId="1" fillId="37" borderId="32" xfId="0" applyNumberFormat="1" applyFont="1" applyFill="1" applyBorder="1" applyAlignment="1">
      <alignment vertical="center" wrapText="1"/>
    </xf>
    <xf numFmtId="3" fontId="1" fillId="37" borderId="32" xfId="0" applyNumberFormat="1" applyFont="1" applyFill="1" applyBorder="1" applyAlignment="1" applyProtection="1">
      <alignment vertical="center" wrapText="1"/>
      <protection locked="0"/>
    </xf>
    <xf numFmtId="3" fontId="1" fillId="37" borderId="33" xfId="0" applyNumberFormat="1" applyFont="1" applyFill="1" applyBorder="1" applyAlignment="1" applyProtection="1">
      <alignment vertical="center" wrapText="1"/>
      <protection locked="0"/>
    </xf>
    <xf numFmtId="3" fontId="1" fillId="37" borderId="34" xfId="0" applyNumberFormat="1" applyFont="1" applyFill="1" applyBorder="1" applyAlignment="1" applyProtection="1">
      <alignment vertical="center" wrapText="1"/>
      <protection locked="0"/>
    </xf>
    <xf numFmtId="3" fontId="1" fillId="37" borderId="35" xfId="0" applyNumberFormat="1" applyFont="1" applyFill="1" applyBorder="1" applyAlignment="1" applyProtection="1">
      <alignment vertical="center" wrapText="1"/>
      <protection locked="0"/>
    </xf>
    <xf numFmtId="3" fontId="1" fillId="35" borderId="31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31" xfId="0" applyNumberFormat="1" applyFont="1" applyFill="1" applyBorder="1" applyAlignment="1" applyProtection="1">
      <alignment vertical="center" wrapText="1"/>
      <protection locked="0"/>
    </xf>
    <xf numFmtId="167" fontId="1" fillId="32" borderId="20" xfId="0" applyNumberFormat="1" applyFont="1" applyFill="1" applyBorder="1" applyAlignment="1">
      <alignment vertical="center" wrapText="1"/>
    </xf>
    <xf numFmtId="3" fontId="1" fillId="35" borderId="20" xfId="0" applyNumberFormat="1" applyFont="1" applyFill="1" applyBorder="1" applyAlignment="1">
      <alignment vertical="center" wrapText="1"/>
    </xf>
    <xf numFmtId="3" fontId="1" fillId="0" borderId="36" xfId="0" applyNumberFormat="1" applyFont="1" applyFill="1" applyBorder="1" applyAlignment="1">
      <alignment vertical="center" wrapText="1"/>
    </xf>
    <xf numFmtId="3" fontId="1" fillId="35" borderId="37" xfId="0" applyNumberFormat="1" applyFont="1" applyFill="1" applyBorder="1" applyAlignment="1">
      <alignment vertical="center" wrapText="1"/>
    </xf>
    <xf numFmtId="3" fontId="1" fillId="32" borderId="38" xfId="0" applyNumberFormat="1" applyFont="1" applyFill="1" applyBorder="1" applyAlignment="1">
      <alignment vertical="center" wrapText="1"/>
    </xf>
    <xf numFmtId="3" fontId="1" fillId="33" borderId="39" xfId="0" applyNumberFormat="1" applyFont="1" applyFill="1" applyBorder="1" applyAlignment="1">
      <alignment vertical="center" wrapText="1"/>
    </xf>
    <xf numFmtId="0" fontId="3" fillId="32" borderId="40" xfId="0" applyFont="1" applyFill="1" applyBorder="1" applyAlignment="1">
      <alignment vertical="center" wrapText="1"/>
    </xf>
    <xf numFmtId="0" fontId="2" fillId="32" borderId="41" xfId="0" applyFont="1" applyFill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3" fontId="1" fillId="32" borderId="19" xfId="0" applyNumberFormat="1" applyFont="1" applyFill="1" applyBorder="1" applyAlignment="1">
      <alignment horizontal="right" vertical="center" wrapText="1"/>
    </xf>
    <xf numFmtId="3" fontId="1" fillId="35" borderId="37" xfId="0" applyNumberFormat="1" applyFont="1" applyFill="1" applyBorder="1" applyAlignment="1">
      <alignment horizontal="right" vertical="center" wrapText="1"/>
    </xf>
    <xf numFmtId="3" fontId="1" fillId="32" borderId="38" xfId="0" applyNumberFormat="1" applyFont="1" applyFill="1" applyBorder="1" applyAlignment="1">
      <alignment horizontal="right" vertical="center" wrapText="1"/>
    </xf>
    <xf numFmtId="0" fontId="3" fillId="32" borderId="40" xfId="0" applyFont="1" applyFill="1" applyBorder="1" applyAlignment="1">
      <alignment horizontal="left" vertical="center" wrapText="1"/>
    </xf>
    <xf numFmtId="0" fontId="2" fillId="32" borderId="41" xfId="0" applyFont="1" applyFill="1" applyBorder="1" applyAlignment="1">
      <alignment horizontal="left" vertical="center" wrapText="1"/>
    </xf>
    <xf numFmtId="0" fontId="3" fillId="32" borderId="41" xfId="0" applyFont="1" applyFill="1" applyBorder="1" applyAlignment="1">
      <alignment horizontal="left" vertical="center" wrapText="1"/>
    </xf>
    <xf numFmtId="0" fontId="2" fillId="32" borderId="43" xfId="0" applyFont="1" applyFill="1" applyBorder="1" applyAlignment="1">
      <alignment horizontal="left" vertical="center" wrapText="1"/>
    </xf>
    <xf numFmtId="3" fontId="1" fillId="35" borderId="19" xfId="0" applyNumberFormat="1" applyFont="1" applyFill="1" applyBorder="1" applyAlignment="1">
      <alignment vertical="center" wrapText="1"/>
    </xf>
    <xf numFmtId="3" fontId="1" fillId="33" borderId="44" xfId="0" applyNumberFormat="1" applyFont="1" applyFill="1" applyBorder="1" applyAlignment="1">
      <alignment vertical="center" wrapText="1"/>
    </xf>
    <xf numFmtId="3" fontId="1" fillId="38" borderId="19" xfId="0" applyNumberFormat="1" applyFont="1" applyFill="1" applyBorder="1" applyAlignment="1">
      <alignment vertical="center" wrapText="1"/>
    </xf>
    <xf numFmtId="3" fontId="1" fillId="38" borderId="38" xfId="0" applyNumberFormat="1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3" fontId="1" fillId="36" borderId="15" xfId="0" applyNumberFormat="1" applyFont="1" applyFill="1" applyBorder="1" applyAlignment="1">
      <alignment vertical="center" wrapText="1"/>
    </xf>
    <xf numFmtId="3" fontId="1" fillId="34" borderId="45" xfId="0" applyNumberFormat="1" applyFont="1" applyFill="1" applyBorder="1" applyAlignment="1">
      <alignment vertical="center" wrapText="1"/>
    </xf>
    <xf numFmtId="3" fontId="1" fillId="32" borderId="46" xfId="0" applyNumberFormat="1" applyFont="1" applyFill="1" applyBorder="1" applyAlignment="1">
      <alignment vertical="center" wrapText="1"/>
    </xf>
    <xf numFmtId="3" fontId="1" fillId="32" borderId="47" xfId="0" applyNumberFormat="1" applyFont="1" applyFill="1" applyBorder="1" applyAlignment="1">
      <alignment vertical="center" wrapText="1"/>
    </xf>
    <xf numFmtId="3" fontId="1" fillId="32" borderId="48" xfId="0" applyNumberFormat="1" applyFont="1" applyFill="1" applyBorder="1" applyAlignment="1">
      <alignment vertical="center" wrapText="1"/>
    </xf>
    <xf numFmtId="3" fontId="1" fillId="32" borderId="49" xfId="0" applyNumberFormat="1" applyFont="1" applyFill="1" applyBorder="1" applyAlignment="1">
      <alignment vertical="center" wrapText="1"/>
    </xf>
    <xf numFmtId="3" fontId="1" fillId="33" borderId="39" xfId="0" applyNumberFormat="1" applyFont="1" applyFill="1" applyBorder="1" applyAlignment="1">
      <alignment horizontal="right" vertical="center" wrapText="1"/>
    </xf>
    <xf numFmtId="3" fontId="1" fillId="33" borderId="29" xfId="0" applyNumberFormat="1" applyFont="1" applyFill="1" applyBorder="1" applyAlignment="1">
      <alignment horizontal="right" vertical="center" wrapText="1"/>
    </xf>
    <xf numFmtId="3" fontId="9" fillId="33" borderId="29" xfId="0" applyNumberFormat="1" applyFont="1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1" fillId="33" borderId="51" xfId="0" applyFont="1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0" fillId="33" borderId="53" xfId="0" applyFill="1" applyBorder="1" applyAlignment="1">
      <alignment/>
    </xf>
    <xf numFmtId="0" fontId="1" fillId="33" borderId="54" xfId="0" applyFont="1" applyFill="1" applyBorder="1" applyAlignment="1">
      <alignment vertical="center" wrapText="1"/>
    </xf>
    <xf numFmtId="0" fontId="0" fillId="33" borderId="53" xfId="0" applyFill="1" applyBorder="1" applyAlignment="1">
      <alignment vertical="center" wrapText="1"/>
    </xf>
    <xf numFmtId="0" fontId="0" fillId="33" borderId="55" xfId="0" applyFill="1" applyBorder="1" applyAlignment="1">
      <alignment vertical="center" wrapText="1"/>
    </xf>
    <xf numFmtId="0" fontId="1" fillId="33" borderId="56" xfId="0" applyFont="1" applyFill="1" applyBorder="1" applyAlignment="1">
      <alignment vertical="center" wrapText="1"/>
    </xf>
    <xf numFmtId="0" fontId="0" fillId="33" borderId="57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1" fillId="33" borderId="58" xfId="0" applyFont="1" applyFill="1" applyBorder="1" applyAlignment="1">
      <alignment vertical="center" wrapText="1"/>
    </xf>
    <xf numFmtId="3" fontId="1" fillId="33" borderId="56" xfId="0" applyNumberFormat="1" applyFont="1" applyFill="1" applyBorder="1" applyAlignment="1">
      <alignment vertical="center" wrapText="1"/>
    </xf>
    <xf numFmtId="3" fontId="1" fillId="33" borderId="50" xfId="0" applyNumberFormat="1" applyFont="1" applyFill="1" applyBorder="1" applyAlignment="1">
      <alignment vertical="center" wrapText="1"/>
    </xf>
    <xf numFmtId="3" fontId="1" fillId="39" borderId="18" xfId="0" applyNumberFormat="1" applyFont="1" applyFill="1" applyBorder="1" applyAlignment="1">
      <alignment vertical="center" wrapText="1"/>
    </xf>
    <xf numFmtId="4" fontId="1" fillId="39" borderId="31" xfId="0" applyNumberFormat="1" applyFont="1" applyFill="1" applyBorder="1" applyAlignment="1">
      <alignment vertical="center" wrapText="1"/>
    </xf>
    <xf numFmtId="167" fontId="1" fillId="39" borderId="18" xfId="0" applyNumberFormat="1" applyFont="1" applyFill="1" applyBorder="1" applyAlignment="1">
      <alignment vertical="center" wrapText="1"/>
    </xf>
    <xf numFmtId="167" fontId="1" fillId="39" borderId="31" xfId="0" applyNumberFormat="1" applyFont="1" applyFill="1" applyBorder="1" applyAlignment="1">
      <alignment vertical="center" wrapText="1"/>
    </xf>
    <xf numFmtId="3" fontId="1" fillId="39" borderId="17" xfId="0" applyNumberFormat="1" applyFont="1" applyFill="1" applyBorder="1" applyAlignment="1">
      <alignment vertical="center" wrapText="1"/>
    </xf>
    <xf numFmtId="4" fontId="1" fillId="39" borderId="29" xfId="0" applyNumberFormat="1" applyFont="1" applyFill="1" applyBorder="1" applyAlignment="1">
      <alignment vertical="center" wrapText="1"/>
    </xf>
    <xf numFmtId="3" fontId="1" fillId="39" borderId="31" xfId="0" applyNumberFormat="1" applyFont="1" applyFill="1" applyBorder="1" applyAlignment="1">
      <alignment vertical="center" wrapText="1"/>
    </xf>
    <xf numFmtId="3" fontId="1" fillId="39" borderId="37" xfId="0" applyNumberFormat="1" applyFont="1" applyFill="1" applyBorder="1" applyAlignment="1">
      <alignment vertical="center" wrapText="1"/>
    </xf>
    <xf numFmtId="3" fontId="1" fillId="39" borderId="37" xfId="0" applyNumberFormat="1" applyFont="1" applyFill="1" applyBorder="1" applyAlignment="1">
      <alignment horizontal="right" vertical="center" wrapText="1"/>
    </xf>
    <xf numFmtId="3" fontId="1" fillId="40" borderId="37" xfId="0" applyNumberFormat="1" applyFont="1" applyFill="1" applyBorder="1" applyAlignment="1">
      <alignment vertical="center" wrapText="1"/>
    </xf>
    <xf numFmtId="4" fontId="1" fillId="0" borderId="59" xfId="0" applyNumberFormat="1" applyFont="1" applyFill="1" applyBorder="1" applyAlignment="1">
      <alignment vertical="center" wrapText="1"/>
    </xf>
    <xf numFmtId="3" fontId="1" fillId="0" borderId="32" xfId="0" applyNumberFormat="1" applyFont="1" applyFill="1" applyBorder="1" applyAlignment="1">
      <alignment vertical="center" wrapText="1"/>
    </xf>
    <xf numFmtId="3" fontId="1" fillId="0" borderId="34" xfId="0" applyNumberFormat="1" applyFont="1" applyFill="1" applyBorder="1" applyAlignment="1">
      <alignment vertical="center" wrapText="1"/>
    </xf>
    <xf numFmtId="3" fontId="1" fillId="0" borderId="32" xfId="0" applyNumberFormat="1" applyFont="1" applyFill="1" applyBorder="1" applyAlignment="1" applyProtection="1">
      <alignment vertical="center" wrapText="1"/>
      <protection locked="0"/>
    </xf>
    <xf numFmtId="3" fontId="1" fillId="0" borderId="33" xfId="0" applyNumberFormat="1" applyFont="1" applyFill="1" applyBorder="1" applyAlignment="1" applyProtection="1">
      <alignment vertical="center" wrapText="1"/>
      <protection locked="0"/>
    </xf>
    <xf numFmtId="3" fontId="1" fillId="0" borderId="34" xfId="0" applyNumberFormat="1" applyFont="1" applyFill="1" applyBorder="1" applyAlignment="1" applyProtection="1">
      <alignment vertical="center" wrapText="1"/>
      <protection locked="0"/>
    </xf>
    <xf numFmtId="3" fontId="1" fillId="0" borderId="35" xfId="0" applyNumberFormat="1" applyFont="1" applyFill="1" applyBorder="1" applyAlignment="1" applyProtection="1">
      <alignment vertical="center" wrapText="1"/>
      <protection locked="0"/>
    </xf>
    <xf numFmtId="0" fontId="8" fillId="0" borderId="6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3" fontId="1" fillId="33" borderId="51" xfId="0" applyNumberFormat="1" applyFont="1" applyFill="1" applyBorder="1" applyAlignment="1">
      <alignment vertical="center" wrapText="1"/>
    </xf>
    <xf numFmtId="4" fontId="1" fillId="0" borderId="34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textRotation="90" wrapText="1"/>
    </xf>
    <xf numFmtId="3" fontId="1" fillId="32" borderId="61" xfId="0" applyNumberFormat="1" applyFont="1" applyFill="1" applyBorder="1" applyAlignment="1">
      <alignment vertical="center" wrapText="1"/>
    </xf>
    <xf numFmtId="3" fontId="1" fillId="32" borderId="62" xfId="0" applyNumberFormat="1" applyFont="1" applyFill="1" applyBorder="1" applyAlignment="1">
      <alignment vertical="center" wrapText="1"/>
    </xf>
    <xf numFmtId="3" fontId="1" fillId="32" borderId="63" xfId="0" applyNumberFormat="1" applyFont="1" applyFill="1" applyBorder="1" applyAlignment="1">
      <alignment vertical="center" wrapText="1"/>
    </xf>
    <xf numFmtId="0" fontId="0" fillId="33" borderId="50" xfId="0" applyFill="1" applyBorder="1" applyAlignment="1">
      <alignment/>
    </xf>
    <xf numFmtId="3" fontId="1" fillId="34" borderId="64" xfId="0" applyNumberFormat="1" applyFont="1" applyFill="1" applyBorder="1" applyAlignment="1">
      <alignment vertical="center" wrapText="1"/>
    </xf>
    <xf numFmtId="0" fontId="0" fillId="33" borderId="65" xfId="0" applyFill="1" applyBorder="1" applyAlignment="1">
      <alignment vertical="center" wrapText="1"/>
    </xf>
    <xf numFmtId="0" fontId="1" fillId="33" borderId="66" xfId="0" applyFont="1" applyFill="1" applyBorder="1" applyAlignment="1">
      <alignment vertical="center" wrapText="1"/>
    </xf>
    <xf numFmtId="3" fontId="1" fillId="32" borderId="67" xfId="0" applyNumberFormat="1" applyFont="1" applyFill="1" applyBorder="1" applyAlignment="1">
      <alignment vertical="center" wrapText="1"/>
    </xf>
    <xf numFmtId="0" fontId="0" fillId="33" borderId="68" xfId="0" applyFill="1" applyBorder="1" applyAlignment="1">
      <alignment vertical="center" wrapText="1"/>
    </xf>
    <xf numFmtId="0" fontId="0" fillId="33" borderId="58" xfId="0" applyFill="1" applyBorder="1" applyAlignment="1">
      <alignment vertical="center" wrapText="1"/>
    </xf>
    <xf numFmtId="4" fontId="1" fillId="0" borderId="32" xfId="0" applyNumberFormat="1" applyFont="1" applyFill="1" applyBorder="1" applyAlignment="1">
      <alignment vertical="center" wrapText="1"/>
    </xf>
    <xf numFmtId="4" fontId="1" fillId="0" borderId="32" xfId="0" applyNumberFormat="1" applyFont="1" applyFill="1" applyBorder="1" applyAlignment="1" applyProtection="1">
      <alignment vertical="center" wrapText="1"/>
      <protection locked="0"/>
    </xf>
    <xf numFmtId="3" fontId="1" fillId="0" borderId="69" xfId="0" applyNumberFormat="1" applyFont="1" applyFill="1" applyBorder="1" applyAlignment="1" applyProtection="1">
      <alignment vertical="center" wrapText="1"/>
      <protection locked="0"/>
    </xf>
    <xf numFmtId="3" fontId="1" fillId="0" borderId="70" xfId="0" applyNumberFormat="1" applyFont="1" applyFill="1" applyBorder="1" applyAlignment="1" applyProtection="1">
      <alignment vertical="center" wrapText="1"/>
      <protection locked="0"/>
    </xf>
    <xf numFmtId="1" fontId="1" fillId="0" borderId="32" xfId="42" applyNumberFormat="1" applyFont="1" applyFill="1" applyBorder="1" applyAlignment="1" applyProtection="1">
      <alignment vertical="center" wrapText="1"/>
      <protection locked="0"/>
    </xf>
    <xf numFmtId="3" fontId="1" fillId="0" borderId="59" xfId="0" applyNumberFormat="1" applyFont="1" applyFill="1" applyBorder="1" applyAlignment="1" applyProtection="1">
      <alignment vertical="center" wrapText="1"/>
      <protection locked="0"/>
    </xf>
    <xf numFmtId="2" fontId="1" fillId="0" borderId="32" xfId="42" applyNumberFormat="1" applyFont="1" applyFill="1" applyBorder="1" applyAlignment="1" applyProtection="1">
      <alignment vertical="center" wrapText="1"/>
      <protection locked="0"/>
    </xf>
    <xf numFmtId="3" fontId="1" fillId="0" borderId="71" xfId="0" applyNumberFormat="1" applyFont="1" applyFill="1" applyBorder="1" applyAlignment="1" applyProtection="1">
      <alignment vertical="center" wrapText="1"/>
      <protection locked="0"/>
    </xf>
    <xf numFmtId="1" fontId="1" fillId="39" borderId="29" xfId="0" applyNumberFormat="1" applyFont="1" applyFill="1" applyBorder="1" applyAlignment="1">
      <alignment vertical="center" wrapText="1"/>
    </xf>
    <xf numFmtId="1" fontId="1" fillId="39" borderId="31" xfId="0" applyNumberFormat="1" applyFont="1" applyFill="1" applyBorder="1" applyAlignment="1">
      <alignment vertical="center" wrapText="1"/>
    </xf>
    <xf numFmtId="167" fontId="1" fillId="0" borderId="32" xfId="0" applyNumberFormat="1" applyFont="1" applyFill="1" applyBorder="1" applyAlignment="1" applyProtection="1">
      <alignment vertical="center" wrapText="1"/>
      <protection locked="0"/>
    </xf>
    <xf numFmtId="1" fontId="1" fillId="35" borderId="31" xfId="0" applyNumberFormat="1" applyFont="1" applyFill="1" applyBorder="1" applyAlignment="1" applyProtection="1">
      <alignment vertical="center" wrapText="1"/>
      <protection locked="0"/>
    </xf>
    <xf numFmtId="3" fontId="1" fillId="33" borderId="72" xfId="0" applyNumberFormat="1" applyFont="1" applyFill="1" applyBorder="1" applyAlignment="1">
      <alignment vertical="center" wrapText="1"/>
    </xf>
    <xf numFmtId="4" fontId="1" fillId="0" borderId="33" xfId="0" applyNumberFormat="1" applyFont="1" applyFill="1" applyBorder="1" applyAlignment="1" applyProtection="1">
      <alignment vertical="center" wrapText="1"/>
      <protection locked="0"/>
    </xf>
    <xf numFmtId="3" fontId="1" fillId="0" borderId="38" xfId="0" applyNumberFormat="1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vertical="center" wrapText="1"/>
    </xf>
    <xf numFmtId="3" fontId="1" fillId="0" borderId="47" xfId="0" applyNumberFormat="1" applyFont="1" applyFill="1" applyBorder="1" applyAlignment="1">
      <alignment vertical="center" wrapText="1"/>
    </xf>
    <xf numFmtId="3" fontId="1" fillId="0" borderId="46" xfId="0" applyNumberFormat="1" applyFont="1" applyFill="1" applyBorder="1" applyAlignment="1">
      <alignment vertical="center" wrapText="1"/>
    </xf>
    <xf numFmtId="3" fontId="1" fillId="0" borderId="73" xfId="0" applyNumberFormat="1" applyFon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74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vertical="center" wrapText="1"/>
    </xf>
    <xf numFmtId="2" fontId="1" fillId="0" borderId="59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 wrapText="1"/>
    </xf>
    <xf numFmtId="2" fontId="1" fillId="0" borderId="75" xfId="0" applyNumberFormat="1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 applyProtection="1">
      <alignment vertical="center" wrapText="1"/>
      <protection locked="0"/>
    </xf>
    <xf numFmtId="2" fontId="1" fillId="0" borderId="33" xfId="0" applyNumberFormat="1" applyFont="1" applyFill="1" applyBorder="1" applyAlignment="1" applyProtection="1">
      <alignment vertical="center" wrapText="1"/>
      <protection locked="0"/>
    </xf>
    <xf numFmtId="1" fontId="1" fillId="39" borderId="31" xfId="0" applyNumberFormat="1" applyFont="1" applyFill="1" applyBorder="1" applyAlignment="1">
      <alignment horizontal="right" vertical="center" wrapText="1"/>
    </xf>
    <xf numFmtId="2" fontId="1" fillId="0" borderId="59" xfId="0" applyNumberFormat="1" applyFont="1" applyFill="1" applyBorder="1" applyAlignment="1">
      <alignment horizontal="right" vertical="center" wrapText="1"/>
    </xf>
    <xf numFmtId="2" fontId="1" fillId="0" borderId="32" xfId="0" applyNumberFormat="1" applyFont="1" applyFill="1" applyBorder="1" applyAlignment="1">
      <alignment horizontal="right" vertical="center" wrapText="1"/>
    </xf>
    <xf numFmtId="2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39" borderId="31" xfId="0" applyNumberFormat="1" applyFont="1" applyFill="1" applyBorder="1" applyAlignment="1">
      <alignment horizontal="right" vertical="center" wrapText="1"/>
    </xf>
    <xf numFmtId="3" fontId="0" fillId="33" borderId="55" xfId="0" applyNumberFormat="1" applyFill="1" applyBorder="1" applyAlignment="1">
      <alignment vertical="center" wrapText="1"/>
    </xf>
    <xf numFmtId="3" fontId="1" fillId="33" borderId="54" xfId="0" applyNumberFormat="1" applyFont="1" applyFill="1" applyBorder="1" applyAlignment="1">
      <alignment vertical="center" wrapText="1"/>
    </xf>
    <xf numFmtId="3" fontId="1" fillId="37" borderId="59" xfId="0" applyNumberFormat="1" applyFont="1" applyFill="1" applyBorder="1" applyAlignment="1">
      <alignment vertical="center" wrapText="1"/>
    </xf>
    <xf numFmtId="3" fontId="1" fillId="37" borderId="34" xfId="0" applyNumberFormat="1" applyFont="1" applyFill="1" applyBorder="1" applyAlignment="1">
      <alignment vertical="center" wrapText="1"/>
    </xf>
    <xf numFmtId="1" fontId="1" fillId="37" borderId="59" xfId="0" applyNumberFormat="1" applyFont="1" applyFill="1" applyBorder="1" applyAlignment="1">
      <alignment vertical="center" wrapText="1"/>
    </xf>
    <xf numFmtId="1" fontId="1" fillId="37" borderId="32" xfId="0" applyNumberFormat="1" applyFont="1" applyFill="1" applyBorder="1" applyAlignment="1">
      <alignment vertical="center" wrapText="1"/>
    </xf>
    <xf numFmtId="1" fontId="1" fillId="37" borderId="32" xfId="0" applyNumberFormat="1" applyFont="1" applyFill="1" applyBorder="1" applyAlignment="1" applyProtection="1">
      <alignment vertical="center" wrapText="1"/>
      <protection locked="0"/>
    </xf>
    <xf numFmtId="1" fontId="1" fillId="37" borderId="71" xfId="0" applyNumberFormat="1" applyFont="1" applyFill="1" applyBorder="1" applyAlignment="1" applyProtection="1">
      <alignment vertical="center" wrapText="1"/>
      <protection locked="0"/>
    </xf>
    <xf numFmtId="3" fontId="1" fillId="37" borderId="69" xfId="0" applyNumberFormat="1" applyFont="1" applyFill="1" applyBorder="1" applyAlignment="1" applyProtection="1">
      <alignment vertical="center" wrapText="1"/>
      <protection locked="0"/>
    </xf>
    <xf numFmtId="3" fontId="1" fillId="37" borderId="70" xfId="0" applyNumberFormat="1" applyFont="1" applyFill="1" applyBorder="1" applyAlignment="1" applyProtection="1">
      <alignment vertical="center" wrapText="1"/>
      <protection locked="0"/>
    </xf>
    <xf numFmtId="1" fontId="1" fillId="37" borderId="32" xfId="42" applyNumberFormat="1" applyFont="1" applyFill="1" applyBorder="1" applyAlignment="1" applyProtection="1">
      <alignment vertical="center" wrapText="1"/>
      <protection locked="0"/>
    </xf>
    <xf numFmtId="1" fontId="1" fillId="37" borderId="33" xfId="0" applyNumberFormat="1" applyFont="1" applyFill="1" applyBorder="1" applyAlignment="1" applyProtection="1">
      <alignment vertical="center" wrapText="1"/>
      <protection locked="0"/>
    </xf>
    <xf numFmtId="3" fontId="1" fillId="37" borderId="59" xfId="0" applyNumberFormat="1" applyFont="1" applyFill="1" applyBorder="1" applyAlignment="1" applyProtection="1">
      <alignment vertical="center" wrapText="1"/>
      <protection locked="0"/>
    </xf>
    <xf numFmtId="1" fontId="1" fillId="41" borderId="59" xfId="0" applyNumberFormat="1" applyFont="1" applyFill="1" applyBorder="1" applyAlignment="1">
      <alignment vertical="center" wrapText="1"/>
    </xf>
    <xf numFmtId="1" fontId="1" fillId="37" borderId="34" xfId="0" applyNumberFormat="1" applyFont="1" applyFill="1" applyBorder="1" applyAlignment="1" applyProtection="1">
      <alignment vertical="center" wrapText="1"/>
      <protection locked="0"/>
    </xf>
    <xf numFmtId="1" fontId="1" fillId="37" borderId="35" xfId="0" applyNumberFormat="1" applyFont="1" applyFill="1" applyBorder="1" applyAlignment="1" applyProtection="1">
      <alignment vertical="center" wrapText="1"/>
      <protection locked="0"/>
    </xf>
    <xf numFmtId="3" fontId="1" fillId="41" borderId="59" xfId="0" applyNumberFormat="1" applyFont="1" applyFill="1" applyBorder="1" applyAlignment="1">
      <alignment vertical="center" wrapText="1"/>
    </xf>
    <xf numFmtId="3" fontId="1" fillId="37" borderId="71" xfId="0" applyNumberFormat="1" applyFont="1" applyFill="1" applyBorder="1" applyAlignment="1" applyProtection="1">
      <alignment vertical="center" wrapText="1"/>
      <protection locked="0"/>
    </xf>
    <xf numFmtId="3" fontId="1" fillId="37" borderId="76" xfId="0" applyNumberFormat="1" applyFont="1" applyFill="1" applyBorder="1" applyAlignment="1" applyProtection="1">
      <alignment vertical="center" wrapText="1"/>
      <protection locked="0"/>
    </xf>
    <xf numFmtId="1" fontId="1" fillId="37" borderId="77" xfId="0" applyNumberFormat="1" applyFont="1" applyFill="1" applyBorder="1" applyAlignment="1">
      <alignment vertical="center" wrapText="1"/>
    </xf>
    <xf numFmtId="1" fontId="1" fillId="37" borderId="34" xfId="0" applyNumberFormat="1" applyFont="1" applyFill="1" applyBorder="1" applyAlignment="1">
      <alignment vertical="center" wrapText="1"/>
    </xf>
    <xf numFmtId="3" fontId="1" fillId="37" borderId="78" xfId="0" applyNumberFormat="1" applyFont="1" applyFill="1" applyBorder="1" applyAlignment="1" applyProtection="1">
      <alignment vertical="center" wrapText="1"/>
      <protection locked="0"/>
    </xf>
    <xf numFmtId="1" fontId="1" fillId="37" borderId="59" xfId="0" applyNumberFormat="1" applyFont="1" applyFill="1" applyBorder="1" applyAlignment="1">
      <alignment horizontal="right" vertical="center" wrapText="1"/>
    </xf>
    <xf numFmtId="1" fontId="1" fillId="37" borderId="32" xfId="0" applyNumberFormat="1" applyFont="1" applyFill="1" applyBorder="1" applyAlignment="1">
      <alignment horizontal="right" vertical="center" wrapText="1"/>
    </xf>
    <xf numFmtId="1" fontId="1" fillId="37" borderId="32" xfId="0" applyNumberFormat="1" applyFont="1" applyFill="1" applyBorder="1" applyAlignment="1" applyProtection="1">
      <alignment horizontal="right" vertical="center" wrapText="1"/>
      <protection locked="0"/>
    </xf>
    <xf numFmtId="1" fontId="1" fillId="37" borderId="71" xfId="0" applyNumberFormat="1" applyFont="1" applyFill="1" applyBorder="1" applyAlignment="1" applyProtection="1">
      <alignment horizontal="right" vertical="center" wrapText="1"/>
      <protection locked="0"/>
    </xf>
    <xf numFmtId="3" fontId="1" fillId="37" borderId="34" xfId="0" applyNumberFormat="1" applyFont="1" applyFill="1" applyBorder="1" applyAlignment="1" applyProtection="1">
      <alignment horizontal="right" vertical="center" wrapText="1"/>
      <protection locked="0"/>
    </xf>
    <xf numFmtId="3" fontId="1" fillId="37" borderId="3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60" xfId="0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vertical="center" wrapText="1"/>
    </xf>
    <xf numFmtId="4" fontId="1" fillId="0" borderId="32" xfId="0" applyNumberFormat="1" applyFont="1" applyFill="1" applyBorder="1" applyAlignment="1">
      <alignment vertical="center" wrapText="1"/>
    </xf>
    <xf numFmtId="4" fontId="1" fillId="0" borderId="32" xfId="0" applyNumberFormat="1" applyFont="1" applyFill="1" applyBorder="1" applyAlignment="1" applyProtection="1">
      <alignment vertical="center" wrapText="1"/>
      <protection locked="0"/>
    </xf>
    <xf numFmtId="4" fontId="1" fillId="0" borderId="71" xfId="0" applyNumberFormat="1" applyFont="1" applyFill="1" applyBorder="1" applyAlignment="1" applyProtection="1">
      <alignment vertical="center" wrapText="1"/>
      <protection locked="0"/>
    </xf>
    <xf numFmtId="4" fontId="1" fillId="39" borderId="29" xfId="0" applyNumberFormat="1" applyFont="1" applyFill="1" applyBorder="1" applyAlignment="1">
      <alignment vertical="center" wrapText="1"/>
    </xf>
    <xf numFmtId="3" fontId="1" fillId="35" borderId="31" xfId="0" applyNumberFormat="1" applyFont="1" applyFill="1" applyBorder="1" applyAlignment="1" applyProtection="1">
      <alignment vertical="center" wrapText="1"/>
      <protection locked="0"/>
    </xf>
    <xf numFmtId="3" fontId="1" fillId="0" borderId="69" xfId="0" applyNumberFormat="1" applyFont="1" applyFill="1" applyBorder="1" applyAlignment="1" applyProtection="1">
      <alignment vertical="center" wrapText="1"/>
      <protection locked="0"/>
    </xf>
    <xf numFmtId="3" fontId="1" fillId="0" borderId="70" xfId="0" applyNumberFormat="1" applyFont="1" applyFill="1" applyBorder="1" applyAlignment="1" applyProtection="1">
      <alignment vertical="center" wrapText="1"/>
      <protection locked="0"/>
    </xf>
    <xf numFmtId="4" fontId="1" fillId="32" borderId="21" xfId="0" applyNumberFormat="1" applyFont="1" applyFill="1" applyBorder="1" applyAlignment="1">
      <alignment vertical="center" wrapText="1"/>
    </xf>
    <xf numFmtId="4" fontId="1" fillId="39" borderId="18" xfId="0" applyNumberFormat="1" applyFont="1" applyFill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0" fontId="18" fillId="0" borderId="81" xfId="0" applyFont="1" applyBorder="1" applyAlignment="1">
      <alignment vertical="center" wrapText="1"/>
    </xf>
    <xf numFmtId="3" fontId="1" fillId="35" borderId="82" xfId="0" applyNumberFormat="1" applyFont="1" applyFill="1" applyBorder="1" applyAlignment="1">
      <alignment vertical="center" wrapText="1"/>
    </xf>
    <xf numFmtId="3" fontId="1" fillId="32" borderId="82" xfId="0" applyNumberFormat="1" applyFont="1" applyFill="1" applyBorder="1" applyAlignment="1">
      <alignment vertical="center" wrapText="1"/>
    </xf>
    <xf numFmtId="3" fontId="1" fillId="0" borderId="19" xfId="0" applyNumberFormat="1" applyFont="1" applyFill="1" applyBorder="1" applyAlignment="1">
      <alignment vertical="center" wrapText="1"/>
    </xf>
    <xf numFmtId="3" fontId="1" fillId="32" borderId="8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84" xfId="0" applyFont="1" applyBorder="1" applyAlignment="1">
      <alignment horizontal="left" vertical="center" textRotation="90" wrapText="1"/>
    </xf>
    <xf numFmtId="0" fontId="1" fillId="0" borderId="85" xfId="0" applyFont="1" applyBorder="1" applyAlignment="1">
      <alignment horizontal="left" vertical="center" textRotation="90" wrapText="1"/>
    </xf>
    <xf numFmtId="0" fontId="1" fillId="0" borderId="86" xfId="0" applyFont="1" applyBorder="1" applyAlignment="1">
      <alignment horizontal="left" vertical="center" textRotation="90" wrapText="1"/>
    </xf>
    <xf numFmtId="0" fontId="1" fillId="33" borderId="65" xfId="0" applyFont="1" applyFill="1" applyBorder="1" applyAlignment="1">
      <alignment horizontal="left" vertical="center" wrapText="1"/>
    </xf>
    <xf numFmtId="0" fontId="1" fillId="33" borderId="87" xfId="0" applyFont="1" applyFill="1" applyBorder="1" applyAlignment="1">
      <alignment horizontal="left" vertical="center" wrapText="1"/>
    </xf>
    <xf numFmtId="0" fontId="1" fillId="32" borderId="88" xfId="0" applyFont="1" applyFill="1" applyBorder="1" applyAlignment="1">
      <alignment horizontal="left" vertical="center" wrapText="1"/>
    </xf>
    <xf numFmtId="0" fontId="1" fillId="32" borderId="89" xfId="0" applyFont="1" applyFill="1" applyBorder="1" applyAlignment="1">
      <alignment horizontal="left" vertical="center" wrapText="1"/>
    </xf>
    <xf numFmtId="0" fontId="1" fillId="32" borderId="90" xfId="0" applyFont="1" applyFill="1" applyBorder="1" applyAlignment="1">
      <alignment horizontal="left" vertical="center" wrapText="1"/>
    </xf>
    <xf numFmtId="0" fontId="1" fillId="32" borderId="91" xfId="0" applyFont="1" applyFill="1" applyBorder="1" applyAlignment="1">
      <alignment horizontal="left" vertical="center" wrapText="1"/>
    </xf>
    <xf numFmtId="0" fontId="1" fillId="32" borderId="90" xfId="0" applyFont="1" applyFill="1" applyBorder="1" applyAlignment="1">
      <alignment horizontal="left" vertical="center" textRotation="90" wrapText="1"/>
    </xf>
    <xf numFmtId="0" fontId="1" fillId="32" borderId="92" xfId="0" applyFont="1" applyFill="1" applyBorder="1" applyAlignment="1">
      <alignment horizontal="left" vertical="center" textRotation="90" wrapText="1"/>
    </xf>
    <xf numFmtId="0" fontId="3" fillId="32" borderId="91" xfId="0" applyFont="1" applyFill="1" applyBorder="1" applyAlignment="1">
      <alignment horizontal="left" vertical="center" wrapText="1"/>
    </xf>
    <xf numFmtId="0" fontId="5" fillId="0" borderId="91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left" vertical="center" wrapText="1"/>
    </xf>
    <xf numFmtId="0" fontId="1" fillId="39" borderId="94" xfId="0" applyFont="1" applyFill="1" applyBorder="1" applyAlignment="1">
      <alignment horizontal="left"/>
    </xf>
    <xf numFmtId="0" fontId="1" fillId="39" borderId="95" xfId="0" applyFont="1" applyFill="1" applyBorder="1" applyAlignment="1">
      <alignment horizontal="left"/>
    </xf>
    <xf numFmtId="0" fontId="1" fillId="35" borderId="94" xfId="0" applyFont="1" applyFill="1" applyBorder="1" applyAlignment="1">
      <alignment horizontal="left"/>
    </xf>
    <xf numFmtId="0" fontId="1" fillId="35" borderId="95" xfId="0" applyFont="1" applyFill="1" applyBorder="1" applyAlignment="1">
      <alignment horizontal="left"/>
    </xf>
    <xf numFmtId="0" fontId="1" fillId="0" borderId="96" xfId="0" applyFont="1" applyBorder="1" applyAlignment="1">
      <alignment horizontal="left" vertical="center" wrapText="1"/>
    </xf>
    <xf numFmtId="0" fontId="1" fillId="0" borderId="97" xfId="0" applyFont="1" applyBorder="1" applyAlignment="1">
      <alignment horizontal="left" vertical="center" wrapText="1"/>
    </xf>
    <xf numFmtId="0" fontId="1" fillId="0" borderId="98" xfId="0" applyFont="1" applyBorder="1" applyAlignment="1">
      <alignment horizontal="left" vertical="center" wrapText="1"/>
    </xf>
    <xf numFmtId="0" fontId="1" fillId="0" borderId="99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100" xfId="0" applyFont="1" applyBorder="1" applyAlignment="1">
      <alignment horizontal="center" vertical="center" textRotation="90" wrapText="1"/>
    </xf>
    <xf numFmtId="0" fontId="1" fillId="0" borderId="101" xfId="0" applyFont="1" applyBorder="1" applyAlignment="1">
      <alignment horizontal="center" vertical="center" textRotation="90" wrapText="1"/>
    </xf>
    <xf numFmtId="0" fontId="1" fillId="33" borderId="102" xfId="0" applyFont="1" applyFill="1" applyBorder="1" applyAlignment="1">
      <alignment horizontal="left" vertical="center" wrapText="1"/>
    </xf>
    <xf numFmtId="0" fontId="1" fillId="0" borderId="90" xfId="0" applyFont="1" applyBorder="1" applyAlignment="1">
      <alignment horizontal="center" vertical="center" textRotation="90" wrapText="1"/>
    </xf>
    <xf numFmtId="0" fontId="1" fillId="0" borderId="103" xfId="0" applyFont="1" applyBorder="1" applyAlignment="1">
      <alignment horizontal="center" vertical="center" textRotation="90" wrapText="1"/>
    </xf>
    <xf numFmtId="0" fontId="1" fillId="39" borderId="104" xfId="0" applyFont="1" applyFill="1" applyBorder="1" applyAlignment="1">
      <alignment horizontal="left"/>
    </xf>
    <xf numFmtId="0" fontId="1" fillId="35" borderId="104" xfId="0" applyFont="1" applyFill="1" applyBorder="1" applyAlignment="1">
      <alignment horizontal="left"/>
    </xf>
    <xf numFmtId="0" fontId="1" fillId="35" borderId="57" xfId="0" applyFont="1" applyFill="1" applyBorder="1" applyAlignment="1">
      <alignment horizontal="left"/>
    </xf>
    <xf numFmtId="0" fontId="1" fillId="35" borderId="37" xfId="0" applyFont="1" applyFill="1" applyBorder="1" applyAlignment="1">
      <alignment horizontal="left"/>
    </xf>
    <xf numFmtId="0" fontId="1" fillId="0" borderId="105" xfId="0" applyFont="1" applyBorder="1" applyAlignment="1">
      <alignment horizontal="center" vertical="center" textRotation="90" wrapText="1"/>
    </xf>
    <xf numFmtId="0" fontId="1" fillId="0" borderId="94" xfId="0" applyFont="1" applyBorder="1" applyAlignment="1">
      <alignment horizontal="center" vertical="center" textRotation="90" wrapText="1"/>
    </xf>
    <xf numFmtId="0" fontId="1" fillId="0" borderId="106" xfId="0" applyFont="1" applyBorder="1" applyAlignment="1">
      <alignment horizontal="center" vertical="center" textRotation="90" wrapText="1"/>
    </xf>
    <xf numFmtId="0" fontId="1" fillId="33" borderId="105" xfId="0" applyFont="1" applyFill="1" applyBorder="1" applyAlignment="1">
      <alignment horizontal="left" vertical="center" wrapText="1"/>
    </xf>
    <xf numFmtId="0" fontId="1" fillId="33" borderId="107" xfId="0" applyFont="1" applyFill="1" applyBorder="1" applyAlignment="1">
      <alignment horizontal="left" vertical="center" wrapText="1"/>
    </xf>
    <xf numFmtId="0" fontId="1" fillId="0" borderId="10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 textRotation="90" wrapText="1"/>
    </xf>
    <xf numFmtId="0" fontId="1" fillId="0" borderId="85" xfId="0" applyFont="1" applyBorder="1" applyAlignment="1">
      <alignment horizontal="center" vertical="center" textRotation="90" wrapText="1"/>
    </xf>
    <xf numFmtId="0" fontId="1" fillId="0" borderId="86" xfId="0" applyFont="1" applyBorder="1" applyAlignment="1">
      <alignment horizontal="center" vertical="center" textRotation="90" wrapText="1"/>
    </xf>
    <xf numFmtId="0" fontId="1" fillId="33" borderId="114" xfId="0" applyFont="1" applyFill="1" applyBorder="1" applyAlignment="1">
      <alignment horizontal="left" vertical="center" wrapText="1"/>
    </xf>
    <xf numFmtId="0" fontId="1" fillId="33" borderId="44" xfId="0" applyFont="1" applyFill="1" applyBorder="1" applyAlignment="1">
      <alignment horizontal="left" vertical="center" wrapText="1"/>
    </xf>
    <xf numFmtId="0" fontId="1" fillId="32" borderId="115" xfId="0" applyFont="1" applyFill="1" applyBorder="1" applyAlignment="1">
      <alignment horizontal="left" vertical="center" wrapText="1"/>
    </xf>
    <xf numFmtId="0" fontId="1" fillId="32" borderId="116" xfId="0" applyFont="1" applyFill="1" applyBorder="1" applyAlignment="1">
      <alignment horizontal="left" vertical="center" wrapText="1"/>
    </xf>
    <xf numFmtId="0" fontId="1" fillId="32" borderId="117" xfId="0" applyFont="1" applyFill="1" applyBorder="1" applyAlignment="1">
      <alignment horizontal="left" vertical="center" wrapText="1"/>
    </xf>
    <xf numFmtId="0" fontId="1" fillId="32" borderId="118" xfId="0" applyFont="1" applyFill="1" applyBorder="1" applyAlignment="1">
      <alignment horizontal="left" vertical="center" wrapText="1"/>
    </xf>
    <xf numFmtId="0" fontId="1" fillId="0" borderId="119" xfId="0" applyFont="1" applyBorder="1" applyAlignment="1">
      <alignment horizontal="center" vertical="center" textRotation="90" wrapText="1"/>
    </xf>
    <xf numFmtId="0" fontId="1" fillId="0" borderId="120" xfId="0" applyFont="1" applyBorder="1" applyAlignment="1">
      <alignment horizontal="center" vertical="center" textRotation="90" wrapText="1"/>
    </xf>
    <xf numFmtId="0" fontId="3" fillId="32" borderId="93" xfId="0" applyFont="1" applyFill="1" applyBorder="1" applyAlignment="1">
      <alignment horizontal="left" vertical="center" wrapText="1"/>
    </xf>
    <xf numFmtId="0" fontId="3" fillId="32" borderId="97" xfId="0" applyFont="1" applyFill="1" applyBorder="1" applyAlignment="1">
      <alignment horizontal="left" vertical="center" wrapText="1"/>
    </xf>
    <xf numFmtId="0" fontId="5" fillId="0" borderId="121" xfId="0" applyFont="1" applyBorder="1" applyAlignment="1">
      <alignment horizontal="left" vertical="center" wrapText="1"/>
    </xf>
    <xf numFmtId="0" fontId="1" fillId="39" borderId="57" xfId="0" applyFont="1" applyFill="1" applyBorder="1" applyAlignment="1">
      <alignment horizontal="left"/>
    </xf>
    <xf numFmtId="0" fontId="1" fillId="39" borderId="37" xfId="0" applyFont="1" applyFill="1" applyBorder="1" applyAlignment="1">
      <alignment horizontal="left"/>
    </xf>
    <xf numFmtId="0" fontId="1" fillId="0" borderId="65" xfId="0" applyFont="1" applyBorder="1" applyAlignment="1">
      <alignment horizontal="center" vertical="center" textRotation="90" wrapText="1"/>
    </xf>
    <xf numFmtId="0" fontId="16" fillId="0" borderId="108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1" fillId="33" borderId="122" xfId="0" applyFont="1" applyFill="1" applyBorder="1" applyAlignment="1">
      <alignment horizontal="left" vertical="center" wrapText="1"/>
    </xf>
    <xf numFmtId="0" fontId="1" fillId="33" borderId="123" xfId="0" applyFont="1" applyFill="1" applyBorder="1" applyAlignment="1">
      <alignment horizontal="left" vertical="center" wrapText="1"/>
    </xf>
    <xf numFmtId="0" fontId="1" fillId="33" borderId="124" xfId="0" applyFont="1" applyFill="1" applyBorder="1" applyAlignment="1">
      <alignment horizontal="left" vertical="center" wrapText="1"/>
    </xf>
    <xf numFmtId="0" fontId="1" fillId="32" borderId="125" xfId="0" applyFont="1" applyFill="1" applyBorder="1" applyAlignment="1">
      <alignment horizontal="left" vertical="center" wrapText="1"/>
    </xf>
    <xf numFmtId="0" fontId="1" fillId="32" borderId="126" xfId="0" applyFont="1" applyFill="1" applyBorder="1" applyAlignment="1">
      <alignment horizontal="left" vertical="center" wrapText="1"/>
    </xf>
    <xf numFmtId="0" fontId="1" fillId="0" borderId="126" xfId="0" applyFont="1" applyBorder="1" applyAlignment="1">
      <alignment horizontal="center" vertical="center" textRotation="90" wrapText="1"/>
    </xf>
    <xf numFmtId="0" fontId="1" fillId="0" borderId="127" xfId="0" applyFont="1" applyBorder="1" applyAlignment="1">
      <alignment horizontal="center" vertical="center" textRotation="90" wrapText="1"/>
    </xf>
    <xf numFmtId="0" fontId="1" fillId="39" borderId="128" xfId="0" applyFont="1" applyFill="1" applyBorder="1" applyAlignment="1">
      <alignment horizontal="left"/>
    </xf>
    <xf numFmtId="0" fontId="1" fillId="35" borderId="128" xfId="0" applyFont="1" applyFill="1" applyBorder="1" applyAlignment="1">
      <alignment horizontal="left"/>
    </xf>
    <xf numFmtId="0" fontId="7" fillId="0" borderId="10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textRotation="90" wrapText="1"/>
    </xf>
    <xf numFmtId="0" fontId="11" fillId="0" borderId="85" xfId="0" applyFont="1" applyBorder="1" applyAlignment="1">
      <alignment horizontal="center" vertical="center" textRotation="90" wrapText="1"/>
    </xf>
    <xf numFmtId="0" fontId="11" fillId="0" borderId="86" xfId="0" applyFont="1" applyBorder="1" applyAlignment="1">
      <alignment horizontal="center" vertical="center" textRotation="90" wrapText="1"/>
    </xf>
    <xf numFmtId="0" fontId="1" fillId="0" borderId="129" xfId="0" applyFont="1" applyBorder="1" applyAlignment="1">
      <alignment horizontal="center" vertical="center" textRotation="90" wrapText="1"/>
    </xf>
    <xf numFmtId="0" fontId="0" fillId="33" borderId="105" xfId="0" applyFill="1" applyBorder="1" applyAlignment="1">
      <alignment horizontal="left" vertical="center" wrapText="1"/>
    </xf>
    <xf numFmtId="0" fontId="5" fillId="33" borderId="105" xfId="0" applyFont="1" applyFill="1" applyBorder="1" applyAlignment="1">
      <alignment horizontal="left" vertical="center" wrapText="1"/>
    </xf>
    <xf numFmtId="0" fontId="5" fillId="33" borderId="10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0" xfId="0" applyFont="1" applyBorder="1" applyAlignment="1">
      <alignment horizontal="center" vertical="top"/>
    </xf>
    <xf numFmtId="0" fontId="6" fillId="0" borderId="10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3"/>
  <sheetViews>
    <sheetView tabSelected="1" zoomScale="90" zoomScaleNormal="9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7" sqref="E17"/>
    </sheetView>
  </sheetViews>
  <sheetFormatPr defaultColWidth="9.00390625" defaultRowHeight="12.75"/>
  <cols>
    <col min="1" max="1" width="4.25390625" style="0" customWidth="1"/>
    <col min="2" max="2" width="3.00390625" style="0" customWidth="1"/>
    <col min="3" max="3" width="22.25390625" style="1" customWidth="1"/>
    <col min="4" max="4" width="29.25390625" style="1" customWidth="1"/>
    <col min="5" max="5" width="10.625" style="1" customWidth="1"/>
    <col min="6" max="6" width="11.25390625" style="1" customWidth="1"/>
    <col min="7" max="7" width="11.875" style="1" customWidth="1"/>
    <col min="8" max="8" width="11.375" style="1" customWidth="1"/>
    <col min="9" max="9" width="11.875" style="1" customWidth="1"/>
    <col min="10" max="10" width="12.875" style="1" customWidth="1"/>
    <col min="11" max="11" width="11.625" style="1" customWidth="1"/>
  </cols>
  <sheetData>
    <row r="1" spans="10:11" ht="15.75" customHeight="1">
      <c r="J1" s="216" t="s">
        <v>44</v>
      </c>
      <c r="K1" s="216"/>
    </row>
    <row r="2" spans="1:11" ht="12.75" customHeight="1">
      <c r="A2" s="302" t="s">
        <v>14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 customHeight="1">
      <c r="A3" s="303" t="s">
        <v>13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21" customHeight="1" thickBot="1">
      <c r="A4" s="304" t="s">
        <v>38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1" ht="12.75" customHeight="1" thickBot="1">
      <c r="A5" s="305" t="s">
        <v>18</v>
      </c>
      <c r="B5" s="306"/>
      <c r="C5" s="306"/>
      <c r="D5" s="306"/>
      <c r="E5" s="280" t="s">
        <v>16</v>
      </c>
      <c r="F5" s="260" t="s">
        <v>17</v>
      </c>
      <c r="G5" s="261"/>
      <c r="H5" s="261"/>
      <c r="I5" s="261"/>
      <c r="J5" s="261"/>
      <c r="K5" s="262"/>
    </row>
    <row r="6" spans="1:11" ht="48" customHeight="1" thickBot="1">
      <c r="A6" s="307"/>
      <c r="B6" s="308"/>
      <c r="C6" s="308"/>
      <c r="D6" s="308"/>
      <c r="E6" s="281"/>
      <c r="F6" s="116" t="s">
        <v>20</v>
      </c>
      <c r="G6" s="117" t="s">
        <v>35</v>
      </c>
      <c r="H6" s="118" t="s">
        <v>36</v>
      </c>
      <c r="I6" s="119" t="s">
        <v>33</v>
      </c>
      <c r="J6" s="198" t="s">
        <v>34</v>
      </c>
      <c r="K6" s="120" t="s">
        <v>37</v>
      </c>
    </row>
    <row r="7" spans="1:11" ht="18.75" customHeight="1">
      <c r="A7" s="298" t="s">
        <v>11</v>
      </c>
      <c r="B7" s="299" t="s">
        <v>21</v>
      </c>
      <c r="C7" s="300"/>
      <c r="D7" s="301"/>
      <c r="E7" s="25">
        <f aca="true" t="shared" si="0" ref="E7:K17">E18+E29+E49+E60+E71+E90+E101+E112+E129+E140+E151+E162</f>
        <v>3146900</v>
      </c>
      <c r="F7" s="25">
        <f t="shared" si="0"/>
        <v>2141880</v>
      </c>
      <c r="G7" s="25">
        <f t="shared" si="0"/>
        <v>299960</v>
      </c>
      <c r="H7" s="25">
        <f t="shared" si="0"/>
        <v>464360</v>
      </c>
      <c r="I7" s="25">
        <f t="shared" si="0"/>
        <v>148200</v>
      </c>
      <c r="J7" s="25">
        <f t="shared" si="0"/>
        <v>23700</v>
      </c>
      <c r="K7" s="25">
        <f t="shared" si="0"/>
        <v>68800</v>
      </c>
    </row>
    <row r="8" spans="1:11" ht="14.25" customHeight="1">
      <c r="A8" s="240"/>
      <c r="B8" s="222" t="s">
        <v>6</v>
      </c>
      <c r="C8" s="223"/>
      <c r="D8" s="3" t="s">
        <v>5</v>
      </c>
      <c r="E8" s="33">
        <f t="shared" si="0"/>
        <v>3076039.52</v>
      </c>
      <c r="F8" s="33">
        <f t="shared" si="0"/>
        <v>2103761.8299999996</v>
      </c>
      <c r="G8" s="33">
        <f t="shared" si="0"/>
        <v>297674.35</v>
      </c>
      <c r="H8" s="33">
        <f t="shared" si="0"/>
        <v>448723.79000000004</v>
      </c>
      <c r="I8" s="33">
        <f t="shared" si="0"/>
        <v>136781.8</v>
      </c>
      <c r="J8" s="33">
        <f t="shared" si="0"/>
        <v>22367.62</v>
      </c>
      <c r="K8" s="33">
        <f t="shared" si="0"/>
        <v>66730.13</v>
      </c>
    </row>
    <row r="9" spans="1:11" ht="16.5" customHeight="1">
      <c r="A9" s="240"/>
      <c r="B9" s="224"/>
      <c r="C9" s="225"/>
      <c r="D9" s="4" t="s">
        <v>30</v>
      </c>
      <c r="E9" s="32">
        <f t="shared" si="0"/>
        <v>106299</v>
      </c>
      <c r="F9" s="32">
        <f t="shared" si="0"/>
        <v>106299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</row>
    <row r="10" spans="1:11" ht="15" customHeight="1">
      <c r="A10" s="240"/>
      <c r="B10" s="243" t="s">
        <v>7</v>
      </c>
      <c r="C10" s="228" t="s">
        <v>39</v>
      </c>
      <c r="D10" s="5" t="s">
        <v>5</v>
      </c>
      <c r="E10" s="32">
        <f t="shared" si="0"/>
        <v>3076039.52</v>
      </c>
      <c r="F10" s="32">
        <f t="shared" si="0"/>
        <v>2103761.8299999996</v>
      </c>
      <c r="G10" s="32">
        <f t="shared" si="0"/>
        <v>297674.35</v>
      </c>
      <c r="H10" s="32">
        <f t="shared" si="0"/>
        <v>448723.79000000004</v>
      </c>
      <c r="I10" s="32">
        <f t="shared" si="0"/>
        <v>136781.8</v>
      </c>
      <c r="J10" s="32">
        <f t="shared" si="0"/>
        <v>22367.62</v>
      </c>
      <c r="K10" s="32">
        <f t="shared" si="0"/>
        <v>66730.13</v>
      </c>
    </row>
    <row r="11" spans="1:11" ht="16.5" customHeight="1">
      <c r="A11" s="240"/>
      <c r="B11" s="243"/>
      <c r="C11" s="228"/>
      <c r="D11" s="6" t="s">
        <v>30</v>
      </c>
      <c r="E11" s="32">
        <f t="shared" si="0"/>
        <v>106299</v>
      </c>
      <c r="F11" s="32">
        <f t="shared" si="0"/>
        <v>106299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 t="shared" si="0"/>
        <v>0</v>
      </c>
      <c r="K11" s="32">
        <f t="shared" si="0"/>
        <v>0</v>
      </c>
    </row>
    <row r="12" spans="1:11" ht="16.5" customHeight="1">
      <c r="A12" s="240"/>
      <c r="B12" s="243"/>
      <c r="C12" s="229" t="s">
        <v>31</v>
      </c>
      <c r="D12" s="5" t="s">
        <v>5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</row>
    <row r="13" spans="1:11" ht="18" customHeight="1">
      <c r="A13" s="240"/>
      <c r="B13" s="244"/>
      <c r="C13" s="230"/>
      <c r="D13" s="7" t="s">
        <v>30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</row>
    <row r="14" spans="1:11" ht="15.75" customHeight="1">
      <c r="A14" s="240"/>
      <c r="B14" s="231" t="s">
        <v>8</v>
      </c>
      <c r="C14" s="231"/>
      <c r="D14" s="245"/>
      <c r="E14" s="99">
        <f t="shared" si="0"/>
        <v>70860.48000000017</v>
      </c>
      <c r="F14" s="99">
        <f t="shared" si="0"/>
        <v>38118.17</v>
      </c>
      <c r="G14" s="99">
        <f t="shared" si="0"/>
        <v>2285.650000000025</v>
      </c>
      <c r="H14" s="99">
        <f t="shared" si="0"/>
        <v>15636.209999999992</v>
      </c>
      <c r="I14" s="99">
        <f t="shared" si="0"/>
        <v>11418.200000000004</v>
      </c>
      <c r="J14" s="99">
        <f t="shared" si="0"/>
        <v>1332.380000000001</v>
      </c>
      <c r="K14" s="99">
        <f t="shared" si="0"/>
        <v>2069.869999999998</v>
      </c>
    </row>
    <row r="15" spans="1:11" ht="15.75" customHeight="1">
      <c r="A15" s="240"/>
      <c r="B15" s="233" t="s">
        <v>32</v>
      </c>
      <c r="C15" s="233"/>
      <c r="D15" s="246"/>
      <c r="E15" s="28">
        <f t="shared" si="0"/>
        <v>188179.53</v>
      </c>
      <c r="F15" s="28">
        <f t="shared" si="0"/>
        <v>124970.53</v>
      </c>
      <c r="G15" s="28">
        <f t="shared" si="0"/>
        <v>0</v>
      </c>
      <c r="H15" s="28">
        <f t="shared" si="0"/>
        <v>0</v>
      </c>
      <c r="I15" s="28">
        <f t="shared" si="0"/>
        <v>33847.4</v>
      </c>
      <c r="J15" s="28">
        <f t="shared" si="0"/>
        <v>0</v>
      </c>
      <c r="K15" s="28">
        <f t="shared" si="0"/>
        <v>29361.6</v>
      </c>
    </row>
    <row r="16" spans="1:11" ht="15" customHeight="1">
      <c r="A16" s="240"/>
      <c r="B16" s="235" t="s">
        <v>40</v>
      </c>
      <c r="C16" s="236"/>
      <c r="D16" s="8" t="s">
        <v>41</v>
      </c>
      <c r="E16" s="33">
        <f>E27+E38+E58+E69+E80+E99+E110+E121+E138+E149+E160+E171</f>
        <v>660</v>
      </c>
      <c r="F16" s="33">
        <f t="shared" si="0"/>
        <v>418</v>
      </c>
      <c r="G16" s="33">
        <f t="shared" si="0"/>
        <v>94</v>
      </c>
      <c r="H16" s="33">
        <f t="shared" si="0"/>
        <v>87</v>
      </c>
      <c r="I16" s="33">
        <f t="shared" si="0"/>
        <v>34</v>
      </c>
      <c r="J16" s="33">
        <f t="shared" si="0"/>
        <v>5</v>
      </c>
      <c r="K16" s="33">
        <f t="shared" si="0"/>
        <v>22</v>
      </c>
    </row>
    <row r="17" spans="1:11" ht="14.25" customHeight="1" thickBot="1">
      <c r="A17" s="241"/>
      <c r="B17" s="237"/>
      <c r="C17" s="238"/>
      <c r="D17" s="209" t="s">
        <v>42</v>
      </c>
      <c r="E17" s="81">
        <f>E28+E39+E59+E70+E81+E100+E111+E122+E139+E150+E161+E172</f>
        <v>690</v>
      </c>
      <c r="F17" s="81">
        <f t="shared" si="0"/>
        <v>440</v>
      </c>
      <c r="G17" s="81">
        <f t="shared" si="0"/>
        <v>94</v>
      </c>
      <c r="H17" s="81">
        <f t="shared" si="0"/>
        <v>92</v>
      </c>
      <c r="I17" s="81">
        <f t="shared" si="0"/>
        <v>32</v>
      </c>
      <c r="J17" s="81">
        <f t="shared" si="0"/>
        <v>5</v>
      </c>
      <c r="K17" s="81">
        <f t="shared" si="0"/>
        <v>27</v>
      </c>
    </row>
    <row r="18" spans="1:11" ht="16.5" customHeight="1">
      <c r="A18" s="298" t="s">
        <v>1</v>
      </c>
      <c r="B18" s="220" t="s">
        <v>0</v>
      </c>
      <c r="C18" s="220"/>
      <c r="D18" s="242"/>
      <c r="E18" s="25">
        <f aca="true" t="shared" si="1" ref="E18:E24">SUM(F18:K18)</f>
        <v>219577</v>
      </c>
      <c r="F18" s="45">
        <v>160017</v>
      </c>
      <c r="G18" s="25">
        <v>4652</v>
      </c>
      <c r="H18" s="35">
        <v>13333</v>
      </c>
      <c r="I18" s="36">
        <v>28000</v>
      </c>
      <c r="J18" s="86">
        <v>0</v>
      </c>
      <c r="K18" s="121">
        <v>13575</v>
      </c>
    </row>
    <row r="19" spans="1:11" ht="14.25" customHeight="1">
      <c r="A19" s="240"/>
      <c r="B19" s="222" t="s">
        <v>6</v>
      </c>
      <c r="C19" s="223"/>
      <c r="D19" s="3" t="s">
        <v>5</v>
      </c>
      <c r="E19" s="33">
        <f t="shared" si="1"/>
        <v>207736.19</v>
      </c>
      <c r="F19" s="109">
        <f aca="true" t="shared" si="2" ref="F19:K20">SUM(F21,F23)</f>
        <v>153369.95</v>
      </c>
      <c r="G19" s="109">
        <f t="shared" si="2"/>
        <v>4651.9</v>
      </c>
      <c r="H19" s="109">
        <f t="shared" si="2"/>
        <v>13331.5</v>
      </c>
      <c r="I19" s="109">
        <f t="shared" si="2"/>
        <v>24836.57</v>
      </c>
      <c r="J19" s="172">
        <f t="shared" si="2"/>
        <v>0</v>
      </c>
      <c r="K19" s="109">
        <f t="shared" si="2"/>
        <v>11546.27</v>
      </c>
    </row>
    <row r="20" spans="1:11" ht="14.25" customHeight="1">
      <c r="A20" s="240"/>
      <c r="B20" s="224"/>
      <c r="C20" s="225"/>
      <c r="D20" s="4" t="s">
        <v>30</v>
      </c>
      <c r="E20" s="33">
        <f t="shared" si="1"/>
        <v>703</v>
      </c>
      <c r="F20" s="122">
        <f t="shared" si="2"/>
        <v>703</v>
      </c>
      <c r="G20" s="111">
        <f t="shared" si="2"/>
        <v>0</v>
      </c>
      <c r="H20" s="111">
        <f t="shared" si="2"/>
        <v>0</v>
      </c>
      <c r="I20" s="111">
        <f t="shared" si="2"/>
        <v>0</v>
      </c>
      <c r="J20" s="173">
        <f t="shared" si="2"/>
        <v>0</v>
      </c>
      <c r="K20" s="111">
        <f t="shared" si="2"/>
        <v>0</v>
      </c>
    </row>
    <row r="21" spans="1:11" ht="16.5" customHeight="1">
      <c r="A21" s="240"/>
      <c r="B21" s="243" t="s">
        <v>7</v>
      </c>
      <c r="C21" s="228" t="s">
        <v>22</v>
      </c>
      <c r="D21" s="5" t="s">
        <v>5</v>
      </c>
      <c r="E21" s="33">
        <f t="shared" si="1"/>
        <v>207736.19</v>
      </c>
      <c r="F21" s="112">
        <v>153369.95</v>
      </c>
      <c r="G21" s="135">
        <v>4651.9</v>
      </c>
      <c r="H21" s="135">
        <v>13331.5</v>
      </c>
      <c r="I21" s="135">
        <v>24836.57</v>
      </c>
      <c r="J21" s="48">
        <v>0</v>
      </c>
      <c r="K21" s="135">
        <v>11546.27</v>
      </c>
    </row>
    <row r="22" spans="1:11" ht="15" customHeight="1">
      <c r="A22" s="240"/>
      <c r="B22" s="243"/>
      <c r="C22" s="228"/>
      <c r="D22" s="6" t="s">
        <v>30</v>
      </c>
      <c r="E22" s="33">
        <f t="shared" si="1"/>
        <v>703</v>
      </c>
      <c r="F22" s="112">
        <v>703</v>
      </c>
      <c r="G22" s="112">
        <v>0</v>
      </c>
      <c r="H22" s="112">
        <v>0</v>
      </c>
      <c r="I22" s="112">
        <v>0</v>
      </c>
      <c r="J22" s="48">
        <v>0</v>
      </c>
      <c r="K22" s="112">
        <v>0</v>
      </c>
    </row>
    <row r="23" spans="1:11" ht="18.75" customHeight="1">
      <c r="A23" s="240"/>
      <c r="B23" s="243"/>
      <c r="C23" s="229" t="s">
        <v>31</v>
      </c>
      <c r="D23" s="5" t="s">
        <v>5</v>
      </c>
      <c r="E23" s="33">
        <f t="shared" si="1"/>
        <v>0</v>
      </c>
      <c r="F23" s="112">
        <v>0</v>
      </c>
      <c r="G23" s="135">
        <v>0</v>
      </c>
      <c r="H23" s="135">
        <v>0</v>
      </c>
      <c r="I23" s="135">
        <v>0</v>
      </c>
      <c r="J23" s="48">
        <v>0</v>
      </c>
      <c r="K23" s="135">
        <v>0</v>
      </c>
    </row>
    <row r="24" spans="1:11" ht="14.25" customHeight="1">
      <c r="A24" s="240"/>
      <c r="B24" s="244"/>
      <c r="C24" s="230"/>
      <c r="D24" s="7" t="s">
        <v>30</v>
      </c>
      <c r="E24" s="33">
        <f t="shared" si="1"/>
        <v>0</v>
      </c>
      <c r="F24" s="113">
        <v>0</v>
      </c>
      <c r="G24" s="113">
        <v>0</v>
      </c>
      <c r="H24" s="113">
        <v>0</v>
      </c>
      <c r="I24" s="113">
        <v>0</v>
      </c>
      <c r="J24" s="49">
        <v>0</v>
      </c>
      <c r="K24" s="113">
        <v>0</v>
      </c>
    </row>
    <row r="25" spans="1:11" ht="15" customHeight="1">
      <c r="A25" s="240"/>
      <c r="B25" s="231" t="s">
        <v>8</v>
      </c>
      <c r="C25" s="231"/>
      <c r="D25" s="245"/>
      <c r="E25" s="99">
        <f aca="true" t="shared" si="3" ref="E25:K25">E18-E19</f>
        <v>11840.809999999998</v>
      </c>
      <c r="F25" s="100">
        <f t="shared" si="3"/>
        <v>6647.049999999988</v>
      </c>
      <c r="G25" s="100">
        <f t="shared" si="3"/>
        <v>0.1000000000003638</v>
      </c>
      <c r="H25" s="100">
        <f t="shared" si="3"/>
        <v>1.5</v>
      </c>
      <c r="I25" s="100">
        <f t="shared" si="3"/>
        <v>3163.4300000000003</v>
      </c>
      <c r="J25" s="105">
        <f t="shared" si="3"/>
        <v>0</v>
      </c>
      <c r="K25" s="100">
        <f t="shared" si="3"/>
        <v>2028.7299999999996</v>
      </c>
    </row>
    <row r="26" spans="1:11" ht="16.5" customHeight="1">
      <c r="A26" s="240"/>
      <c r="B26" s="233" t="s">
        <v>32</v>
      </c>
      <c r="C26" s="233"/>
      <c r="D26" s="246"/>
      <c r="E26" s="28">
        <f aca="true" t="shared" si="4" ref="E26:E35">SUM(F26:K26)</f>
        <v>364</v>
      </c>
      <c r="F26" s="46">
        <v>364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</row>
    <row r="27" spans="1:11" ht="15.75" customHeight="1">
      <c r="A27" s="240"/>
      <c r="B27" s="235" t="s">
        <v>40</v>
      </c>
      <c r="C27" s="236"/>
      <c r="D27" s="8" t="s">
        <v>41</v>
      </c>
      <c r="E27" s="33">
        <f t="shared" si="4"/>
        <v>166</v>
      </c>
      <c r="F27" s="114">
        <v>63</v>
      </c>
      <c r="G27" s="114">
        <v>47</v>
      </c>
      <c r="H27" s="114">
        <v>41</v>
      </c>
      <c r="I27" s="114">
        <v>11</v>
      </c>
      <c r="J27" s="50">
        <v>0</v>
      </c>
      <c r="K27" s="114">
        <v>4</v>
      </c>
    </row>
    <row r="28" spans="1:11" ht="15.75" customHeight="1" thickBot="1">
      <c r="A28" s="241"/>
      <c r="B28" s="237"/>
      <c r="C28" s="238"/>
      <c r="D28" s="209" t="s">
        <v>42</v>
      </c>
      <c r="E28" s="124">
        <f t="shared" si="4"/>
        <v>174</v>
      </c>
      <c r="F28" s="115">
        <v>66</v>
      </c>
      <c r="G28" s="115">
        <v>47</v>
      </c>
      <c r="H28" s="115">
        <v>44</v>
      </c>
      <c r="I28" s="115">
        <v>8</v>
      </c>
      <c r="J28" s="51">
        <v>0</v>
      </c>
      <c r="K28" s="115">
        <v>9</v>
      </c>
    </row>
    <row r="29" spans="1:11" ht="15.75" customHeight="1">
      <c r="A29" s="249" t="s">
        <v>9</v>
      </c>
      <c r="B29" s="252" t="s">
        <v>0</v>
      </c>
      <c r="C29" s="252"/>
      <c r="D29" s="253"/>
      <c r="E29" s="27">
        <f t="shared" si="4"/>
        <v>1160072</v>
      </c>
      <c r="F29" s="44">
        <v>903781</v>
      </c>
      <c r="G29" s="29">
        <v>28671</v>
      </c>
      <c r="H29" s="37">
        <v>156650</v>
      </c>
      <c r="I29" s="40">
        <v>39560</v>
      </c>
      <c r="J29" s="98">
        <v>0</v>
      </c>
      <c r="K29" s="171">
        <v>31410</v>
      </c>
    </row>
    <row r="30" spans="1:11" ht="15" customHeight="1">
      <c r="A30" s="250"/>
      <c r="B30" s="222" t="s">
        <v>6</v>
      </c>
      <c r="C30" s="223"/>
      <c r="D30" s="3" t="s">
        <v>5</v>
      </c>
      <c r="E30" s="33">
        <f t="shared" si="4"/>
        <v>1155912.64</v>
      </c>
      <c r="F30" s="199">
        <f aca="true" t="shared" si="5" ref="F30:K31">F32+F34</f>
        <v>903256.52</v>
      </c>
      <c r="G30" s="109">
        <f>G32+G34</f>
        <v>27099.1</v>
      </c>
      <c r="H30" s="109">
        <f t="shared" si="5"/>
        <v>154599.03</v>
      </c>
      <c r="I30" s="109">
        <f>I32+I34</f>
        <v>39557.02</v>
      </c>
      <c r="J30" s="174">
        <f t="shared" si="5"/>
        <v>0</v>
      </c>
      <c r="K30" s="109">
        <f t="shared" si="5"/>
        <v>31400.97</v>
      </c>
    </row>
    <row r="31" spans="1:11" ht="15" customHeight="1">
      <c r="A31" s="250"/>
      <c r="B31" s="224"/>
      <c r="C31" s="225"/>
      <c r="D31" s="4" t="s">
        <v>30</v>
      </c>
      <c r="E31" s="32">
        <f t="shared" si="4"/>
        <v>103034.5</v>
      </c>
      <c r="F31" s="200">
        <f t="shared" si="5"/>
        <v>103034.5</v>
      </c>
      <c r="G31" s="110">
        <f t="shared" si="5"/>
        <v>0</v>
      </c>
      <c r="H31" s="110">
        <f t="shared" si="5"/>
        <v>0</v>
      </c>
      <c r="I31" s="110">
        <f>I33+I35</f>
        <v>0</v>
      </c>
      <c r="J31" s="175">
        <f t="shared" si="5"/>
        <v>0</v>
      </c>
      <c r="K31" s="110">
        <f t="shared" si="5"/>
        <v>0</v>
      </c>
    </row>
    <row r="32" spans="1:11" ht="13.5" customHeight="1">
      <c r="A32" s="250"/>
      <c r="B32" s="243" t="s">
        <v>7</v>
      </c>
      <c r="C32" s="228" t="s">
        <v>22</v>
      </c>
      <c r="D32" s="5" t="s">
        <v>5</v>
      </c>
      <c r="E32" s="32">
        <f t="shared" si="4"/>
        <v>1155912.64</v>
      </c>
      <c r="F32" s="201">
        <v>903256.52</v>
      </c>
      <c r="G32" s="135">
        <v>27099.1</v>
      </c>
      <c r="H32" s="135">
        <v>154599.03</v>
      </c>
      <c r="I32" s="135">
        <v>39557.02</v>
      </c>
      <c r="J32" s="176">
        <v>0</v>
      </c>
      <c r="K32" s="135">
        <v>31400.97</v>
      </c>
    </row>
    <row r="33" spans="1:11" ht="16.5" customHeight="1">
      <c r="A33" s="250"/>
      <c r="B33" s="243"/>
      <c r="C33" s="228"/>
      <c r="D33" s="6" t="s">
        <v>30</v>
      </c>
      <c r="E33" s="32">
        <f t="shared" si="4"/>
        <v>103034.5</v>
      </c>
      <c r="F33" s="201">
        <v>103034.5</v>
      </c>
      <c r="G33" s="112">
        <v>0</v>
      </c>
      <c r="H33" s="112">
        <v>0</v>
      </c>
      <c r="I33" s="112">
        <v>0</v>
      </c>
      <c r="J33" s="176">
        <v>0</v>
      </c>
      <c r="K33" s="112">
        <v>0</v>
      </c>
    </row>
    <row r="34" spans="1:11" ht="15.75" customHeight="1">
      <c r="A34" s="250"/>
      <c r="B34" s="243"/>
      <c r="C34" s="229" t="s">
        <v>31</v>
      </c>
      <c r="D34" s="5" t="s">
        <v>5</v>
      </c>
      <c r="E34" s="32">
        <f t="shared" si="4"/>
        <v>0</v>
      </c>
      <c r="F34" s="201">
        <v>0</v>
      </c>
      <c r="G34" s="135">
        <v>0</v>
      </c>
      <c r="H34" s="135">
        <v>0</v>
      </c>
      <c r="I34" s="135">
        <v>0</v>
      </c>
      <c r="J34" s="176">
        <v>0</v>
      </c>
      <c r="K34" s="135">
        <v>0</v>
      </c>
    </row>
    <row r="35" spans="1:11" ht="15.75" customHeight="1">
      <c r="A35" s="250"/>
      <c r="B35" s="244"/>
      <c r="C35" s="230"/>
      <c r="D35" s="7" t="s">
        <v>30</v>
      </c>
      <c r="E35" s="34">
        <f t="shared" si="4"/>
        <v>0</v>
      </c>
      <c r="F35" s="202">
        <v>0</v>
      </c>
      <c r="G35" s="141">
        <v>0</v>
      </c>
      <c r="H35" s="141">
        <v>0</v>
      </c>
      <c r="I35" s="141">
        <v>0</v>
      </c>
      <c r="J35" s="177">
        <v>0</v>
      </c>
      <c r="K35" s="141">
        <v>0</v>
      </c>
    </row>
    <row r="36" spans="1:11" ht="17.25" customHeight="1">
      <c r="A36" s="250"/>
      <c r="B36" s="231" t="s">
        <v>8</v>
      </c>
      <c r="C36" s="231"/>
      <c r="D36" s="245"/>
      <c r="E36" s="103">
        <f aca="true" t="shared" si="6" ref="E36:K36">E29-E30</f>
        <v>4159.360000000102</v>
      </c>
      <c r="F36" s="203">
        <f>F29-F30</f>
        <v>524.4799999999814</v>
      </c>
      <c r="G36" s="104">
        <f>G29-G30</f>
        <v>1571.9000000000015</v>
      </c>
      <c r="H36" s="104">
        <f>H29-H30</f>
        <v>2050.970000000001</v>
      </c>
      <c r="I36" s="104">
        <f>I29-I30</f>
        <v>2.9800000000032014</v>
      </c>
      <c r="J36" s="142">
        <f t="shared" si="6"/>
        <v>0</v>
      </c>
      <c r="K36" s="104">
        <f t="shared" si="6"/>
        <v>9.029999999998836</v>
      </c>
    </row>
    <row r="37" spans="1:13" ht="16.5" customHeight="1">
      <c r="A37" s="250"/>
      <c r="B37" s="233" t="s">
        <v>32</v>
      </c>
      <c r="C37" s="233"/>
      <c r="D37" s="246"/>
      <c r="E37" s="28">
        <f>SUM(F37:K37)</f>
        <v>181715.68</v>
      </c>
      <c r="F37" s="204">
        <v>118506.68</v>
      </c>
      <c r="G37" s="46">
        <v>0</v>
      </c>
      <c r="H37" s="46">
        <v>0</v>
      </c>
      <c r="I37" s="53">
        <v>33847.4</v>
      </c>
      <c r="J37" s="46">
        <v>0</v>
      </c>
      <c r="K37" s="53">
        <v>29361.6</v>
      </c>
      <c r="M37" s="14"/>
    </row>
    <row r="38" spans="1:11" ht="14.25" customHeight="1">
      <c r="A38" s="250"/>
      <c r="B38" s="235" t="s">
        <v>40</v>
      </c>
      <c r="C38" s="236"/>
      <c r="D38" s="8" t="s">
        <v>41</v>
      </c>
      <c r="E38" s="125">
        <f>SUM(F38:K38)</f>
        <v>247</v>
      </c>
      <c r="F38" s="205">
        <v>180</v>
      </c>
      <c r="G38" s="136">
        <v>6</v>
      </c>
      <c r="H38" s="136">
        <v>31</v>
      </c>
      <c r="I38" s="136">
        <v>15</v>
      </c>
      <c r="J38" s="178">
        <v>0</v>
      </c>
      <c r="K38" s="136">
        <v>15</v>
      </c>
    </row>
    <row r="39" spans="1:11" ht="18.75" customHeight="1" thickBot="1">
      <c r="A39" s="251"/>
      <c r="B39" s="237"/>
      <c r="C39" s="238"/>
      <c r="D39" s="209" t="s">
        <v>42</v>
      </c>
      <c r="E39" s="124">
        <f>SUM(F39:K39)</f>
        <v>253</v>
      </c>
      <c r="F39" s="206">
        <v>184</v>
      </c>
      <c r="G39" s="137">
        <v>6</v>
      </c>
      <c r="H39" s="137">
        <v>33</v>
      </c>
      <c r="I39" s="137">
        <v>15</v>
      </c>
      <c r="J39" s="179">
        <v>0</v>
      </c>
      <c r="K39" s="137">
        <v>15</v>
      </c>
    </row>
    <row r="40" spans="1:11" ht="17.25" customHeight="1">
      <c r="A40" s="11"/>
      <c r="B40" s="9"/>
      <c r="C40" s="9"/>
      <c r="D40" s="10"/>
      <c r="E40" s="15"/>
      <c r="F40" s="16"/>
      <c r="G40" s="16"/>
      <c r="H40" s="16"/>
      <c r="I40" s="17"/>
      <c r="J40" s="15"/>
      <c r="K40" s="2"/>
    </row>
    <row r="41" spans="1:11" ht="11.25" customHeight="1">
      <c r="A41" s="11"/>
      <c r="B41" s="9"/>
      <c r="C41" s="9"/>
      <c r="D41" s="10"/>
      <c r="E41" s="15"/>
      <c r="F41" s="16"/>
      <c r="G41" s="16"/>
      <c r="H41" s="16"/>
      <c r="I41" s="17"/>
      <c r="J41" s="15"/>
      <c r="K41" s="2"/>
    </row>
    <row r="42" spans="1:11" ht="6" customHeight="1">
      <c r="A42" s="11"/>
      <c r="B42" s="9"/>
      <c r="C42" s="9"/>
      <c r="D42" s="10"/>
      <c r="E42" s="15"/>
      <c r="F42" s="16"/>
      <c r="G42" s="16"/>
      <c r="H42" s="16"/>
      <c r="I42" s="17"/>
      <c r="J42" s="15"/>
      <c r="K42" s="2"/>
    </row>
    <row r="43" spans="1:11" ht="9.75" customHeight="1">
      <c r="A43" s="11"/>
      <c r="B43" s="9"/>
      <c r="C43" s="9"/>
      <c r="D43" s="10"/>
      <c r="E43" s="15"/>
      <c r="F43" s="16"/>
      <c r="G43" s="16"/>
      <c r="H43" s="16"/>
      <c r="I43" s="17"/>
      <c r="J43" s="15"/>
      <c r="K43" s="2"/>
    </row>
    <row r="44" spans="1:11" ht="12.75" customHeight="1" hidden="1">
      <c r="A44" s="11"/>
      <c r="B44" s="9"/>
      <c r="C44" s="9"/>
      <c r="D44" s="10"/>
      <c r="E44" s="15"/>
      <c r="F44" s="16"/>
      <c r="G44" s="16"/>
      <c r="H44" s="16"/>
      <c r="I44" s="17"/>
      <c r="J44" s="15"/>
      <c r="K44" s="2"/>
    </row>
    <row r="45" spans="1:11" ht="2.25" customHeight="1" thickBot="1">
      <c r="A45" s="18"/>
      <c r="B45" s="19"/>
      <c r="C45" s="19"/>
      <c r="D45" s="20"/>
      <c r="E45" s="21"/>
      <c r="F45" s="17"/>
      <c r="G45" s="17"/>
      <c r="H45" s="17"/>
      <c r="I45" s="17"/>
      <c r="J45" s="21"/>
      <c r="K45" s="2"/>
    </row>
    <row r="46" spans="1:11" ht="3.75" customHeight="1" hidden="1" thickBot="1">
      <c r="A46" s="18"/>
      <c r="B46" s="19"/>
      <c r="C46" s="19"/>
      <c r="D46" s="20"/>
      <c r="E46" s="21"/>
      <c r="F46" s="17"/>
      <c r="G46" s="17"/>
      <c r="H46" s="17"/>
      <c r="I46" s="17"/>
      <c r="J46" s="21"/>
      <c r="K46" s="2"/>
    </row>
    <row r="47" spans="1:11" ht="17.25" customHeight="1" thickBot="1">
      <c r="A47" s="291" t="s">
        <v>19</v>
      </c>
      <c r="B47" s="292"/>
      <c r="C47" s="292"/>
      <c r="D47" s="292"/>
      <c r="E47" s="280" t="s">
        <v>16</v>
      </c>
      <c r="F47" s="260" t="s">
        <v>17</v>
      </c>
      <c r="G47" s="261"/>
      <c r="H47" s="261"/>
      <c r="I47" s="261"/>
      <c r="J47" s="261"/>
      <c r="K47" s="262"/>
    </row>
    <row r="48" spans="1:253" s="13" customFormat="1" ht="47.25" customHeight="1" thickBot="1">
      <c r="A48" s="293"/>
      <c r="B48" s="294"/>
      <c r="C48" s="294"/>
      <c r="D48" s="294"/>
      <c r="E48" s="281"/>
      <c r="F48" s="116" t="s">
        <v>20</v>
      </c>
      <c r="G48" s="117" t="s">
        <v>35</v>
      </c>
      <c r="H48" s="118" t="s">
        <v>36</v>
      </c>
      <c r="I48" s="119" t="s">
        <v>33</v>
      </c>
      <c r="J48" s="198" t="s">
        <v>34</v>
      </c>
      <c r="K48" s="120" t="s">
        <v>37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</row>
    <row r="49" spans="1:11" s="14" customFormat="1" ht="18" customHeight="1">
      <c r="A49" s="295" t="s">
        <v>12</v>
      </c>
      <c r="B49" s="252" t="s">
        <v>0</v>
      </c>
      <c r="C49" s="252"/>
      <c r="D49" s="253"/>
      <c r="E49" s="25">
        <f aca="true" t="shared" si="7" ref="E49:E55">SUM(F49:K49)</f>
        <v>759074</v>
      </c>
      <c r="F49" s="45">
        <v>587904</v>
      </c>
      <c r="G49" s="27">
        <v>0</v>
      </c>
      <c r="H49" s="35">
        <v>95000</v>
      </c>
      <c r="I49" s="43">
        <v>58170</v>
      </c>
      <c r="J49" s="89">
        <v>0</v>
      </c>
      <c r="K49" s="171">
        <v>18000</v>
      </c>
    </row>
    <row r="50" spans="1:11" s="14" customFormat="1" ht="17.25" customHeight="1">
      <c r="A50" s="296"/>
      <c r="B50" s="222" t="s">
        <v>6</v>
      </c>
      <c r="C50" s="223"/>
      <c r="D50" s="3" t="s">
        <v>5</v>
      </c>
      <c r="E50" s="33">
        <f t="shared" si="7"/>
        <v>721200</v>
      </c>
      <c r="F50" s="109">
        <f aca="true" t="shared" si="8" ref="F50:K50">SUM(F52,F54)</f>
        <v>557500</v>
      </c>
      <c r="G50" s="174">
        <f t="shared" si="8"/>
        <v>0</v>
      </c>
      <c r="H50" s="109">
        <f t="shared" si="8"/>
        <v>95000</v>
      </c>
      <c r="I50" s="109">
        <f t="shared" si="8"/>
        <v>50700</v>
      </c>
      <c r="J50" s="174">
        <f t="shared" si="8"/>
        <v>0</v>
      </c>
      <c r="K50" s="109">
        <f t="shared" si="8"/>
        <v>18000</v>
      </c>
    </row>
    <row r="51" spans="1:11" ht="17.25" customHeight="1">
      <c r="A51" s="296"/>
      <c r="B51" s="224"/>
      <c r="C51" s="225"/>
      <c r="D51" s="4" t="s">
        <v>30</v>
      </c>
      <c r="E51" s="32">
        <f t="shared" si="7"/>
        <v>0</v>
      </c>
      <c r="F51" s="110">
        <f aca="true" t="shared" si="9" ref="F51:K51">F53+F55</f>
        <v>0</v>
      </c>
      <c r="G51" s="175">
        <f t="shared" si="9"/>
        <v>0</v>
      </c>
      <c r="H51" s="110">
        <f t="shared" si="9"/>
        <v>0</v>
      </c>
      <c r="I51" s="110">
        <f t="shared" si="9"/>
        <v>0</v>
      </c>
      <c r="J51" s="175">
        <f t="shared" si="9"/>
        <v>0</v>
      </c>
      <c r="K51" s="110">
        <f t="shared" si="9"/>
        <v>0</v>
      </c>
    </row>
    <row r="52" spans="1:11" ht="15.75" customHeight="1">
      <c r="A52" s="296"/>
      <c r="B52" s="243" t="s">
        <v>7</v>
      </c>
      <c r="C52" s="228" t="s">
        <v>22</v>
      </c>
      <c r="D52" s="62" t="s">
        <v>5</v>
      </c>
      <c r="E52" s="32">
        <f t="shared" si="7"/>
        <v>721200</v>
      </c>
      <c r="F52" s="138">
        <v>557500</v>
      </c>
      <c r="G52" s="180">
        <v>0</v>
      </c>
      <c r="H52" s="140">
        <v>95000</v>
      </c>
      <c r="I52" s="140">
        <v>50700</v>
      </c>
      <c r="J52" s="180">
        <v>0</v>
      </c>
      <c r="K52" s="140">
        <v>18000</v>
      </c>
    </row>
    <row r="53" spans="1:11" ht="16.5" customHeight="1">
      <c r="A53" s="296"/>
      <c r="B53" s="243"/>
      <c r="C53" s="228"/>
      <c r="D53" s="6" t="s">
        <v>30</v>
      </c>
      <c r="E53" s="32">
        <f t="shared" si="7"/>
        <v>0</v>
      </c>
      <c r="F53" s="112">
        <v>0</v>
      </c>
      <c r="G53" s="176">
        <v>0</v>
      </c>
      <c r="H53" s="112">
        <v>0</v>
      </c>
      <c r="I53" s="112">
        <v>0</v>
      </c>
      <c r="J53" s="176">
        <v>0</v>
      </c>
      <c r="K53" s="112">
        <v>0</v>
      </c>
    </row>
    <row r="54" spans="1:11" ht="16.5" customHeight="1">
      <c r="A54" s="296"/>
      <c r="B54" s="243"/>
      <c r="C54" s="229" t="s">
        <v>27</v>
      </c>
      <c r="D54" s="5" t="s">
        <v>5</v>
      </c>
      <c r="E54" s="32">
        <f t="shared" si="7"/>
        <v>0</v>
      </c>
      <c r="F54" s="135">
        <v>0</v>
      </c>
      <c r="G54" s="176">
        <v>0</v>
      </c>
      <c r="H54" s="135">
        <v>0</v>
      </c>
      <c r="I54" s="135">
        <v>0</v>
      </c>
      <c r="J54" s="176">
        <v>0</v>
      </c>
      <c r="K54" s="135">
        <v>0</v>
      </c>
    </row>
    <row r="55" spans="1:11" ht="15.75" customHeight="1">
      <c r="A55" s="296"/>
      <c r="B55" s="244"/>
      <c r="C55" s="230"/>
      <c r="D55" s="7" t="s">
        <v>30</v>
      </c>
      <c r="E55" s="32">
        <f t="shared" si="7"/>
        <v>0</v>
      </c>
      <c r="F55" s="113">
        <v>0</v>
      </c>
      <c r="G55" s="181">
        <v>0</v>
      </c>
      <c r="H55" s="113">
        <v>0</v>
      </c>
      <c r="I55" s="113">
        <v>0</v>
      </c>
      <c r="J55" s="181">
        <v>0</v>
      </c>
      <c r="K55" s="113">
        <v>0</v>
      </c>
    </row>
    <row r="56" spans="1:11" ht="15" customHeight="1">
      <c r="A56" s="296"/>
      <c r="B56" s="231" t="s">
        <v>8</v>
      </c>
      <c r="C56" s="231"/>
      <c r="D56" s="245"/>
      <c r="E56" s="99">
        <f aca="true" t="shared" si="10" ref="E56:K56">E49-E50</f>
        <v>37874</v>
      </c>
      <c r="F56" s="100">
        <f t="shared" si="10"/>
        <v>30404</v>
      </c>
      <c r="G56" s="143">
        <f t="shared" si="10"/>
        <v>0</v>
      </c>
      <c r="H56" s="100">
        <f t="shared" si="10"/>
        <v>0</v>
      </c>
      <c r="I56" s="100">
        <f t="shared" si="10"/>
        <v>7470</v>
      </c>
      <c r="J56" s="143">
        <f t="shared" si="10"/>
        <v>0</v>
      </c>
      <c r="K56" s="100">
        <f t="shared" si="10"/>
        <v>0</v>
      </c>
    </row>
    <row r="57" spans="1:11" ht="15" customHeight="1">
      <c r="A57" s="296"/>
      <c r="B57" s="233" t="s">
        <v>28</v>
      </c>
      <c r="C57" s="233"/>
      <c r="D57" s="246"/>
      <c r="E57" s="28">
        <f aca="true" t="shared" si="11" ref="E57:E66">SUM(F57:K57)</f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</row>
    <row r="58" spans="1:11" ht="15.75" customHeight="1">
      <c r="A58" s="296"/>
      <c r="B58" s="235" t="s">
        <v>40</v>
      </c>
      <c r="C58" s="236"/>
      <c r="D58" s="8" t="s">
        <v>41</v>
      </c>
      <c r="E58" s="33">
        <f t="shared" si="11"/>
        <v>42</v>
      </c>
      <c r="F58" s="139">
        <v>33</v>
      </c>
      <c r="G58" s="182">
        <v>0</v>
      </c>
      <c r="H58" s="139">
        <v>5</v>
      </c>
      <c r="I58" s="139">
        <v>3</v>
      </c>
      <c r="J58" s="182">
        <v>0</v>
      </c>
      <c r="K58" s="139">
        <v>1</v>
      </c>
    </row>
    <row r="59" spans="1:11" ht="17.25" customHeight="1" thickBot="1">
      <c r="A59" s="297"/>
      <c r="B59" s="237"/>
      <c r="C59" s="238"/>
      <c r="D59" s="209" t="s">
        <v>43</v>
      </c>
      <c r="E59" s="126">
        <f t="shared" si="11"/>
        <v>41</v>
      </c>
      <c r="F59" s="115">
        <v>32</v>
      </c>
      <c r="G59" s="51">
        <v>0</v>
      </c>
      <c r="H59" s="115">
        <v>5</v>
      </c>
      <c r="I59" s="115">
        <v>3</v>
      </c>
      <c r="J59" s="51">
        <v>0</v>
      </c>
      <c r="K59" s="115">
        <v>1</v>
      </c>
    </row>
    <row r="60" spans="1:11" ht="15" customHeight="1">
      <c r="A60" s="279" t="s">
        <v>3</v>
      </c>
      <c r="B60" s="283" t="s">
        <v>0</v>
      </c>
      <c r="C60" s="220"/>
      <c r="D60" s="284"/>
      <c r="E60" s="73">
        <f t="shared" si="11"/>
        <v>567477</v>
      </c>
      <c r="F60" s="45">
        <v>368100</v>
      </c>
      <c r="G60" s="25">
        <v>0</v>
      </c>
      <c r="H60" s="35">
        <v>199377</v>
      </c>
      <c r="I60" s="128">
        <v>0</v>
      </c>
      <c r="J60" s="129">
        <v>0</v>
      </c>
      <c r="K60" s="130">
        <v>0</v>
      </c>
    </row>
    <row r="61" spans="1:11" ht="15.75" customHeight="1">
      <c r="A61" s="250"/>
      <c r="B61" s="285" t="s">
        <v>6</v>
      </c>
      <c r="C61" s="223"/>
      <c r="D61" s="60" t="s">
        <v>5</v>
      </c>
      <c r="E61" s="30">
        <f t="shared" si="11"/>
        <v>553417.6699999999</v>
      </c>
      <c r="F61" s="109">
        <f aca="true" t="shared" si="12" ref="F61:K61">SUM(F63,F65)</f>
        <v>367624.41</v>
      </c>
      <c r="G61" s="172">
        <f t="shared" si="12"/>
        <v>0</v>
      </c>
      <c r="H61" s="109">
        <f t="shared" si="12"/>
        <v>185793.26</v>
      </c>
      <c r="I61" s="172">
        <f t="shared" si="12"/>
        <v>0</v>
      </c>
      <c r="J61" s="172">
        <f t="shared" si="12"/>
        <v>0</v>
      </c>
      <c r="K61" s="172">
        <f t="shared" si="12"/>
        <v>0</v>
      </c>
    </row>
    <row r="62" spans="1:11" ht="15.75" customHeight="1">
      <c r="A62" s="250"/>
      <c r="B62" s="286"/>
      <c r="C62" s="225"/>
      <c r="D62" s="61" t="s">
        <v>30</v>
      </c>
      <c r="E62" s="58">
        <f t="shared" si="11"/>
        <v>0</v>
      </c>
      <c r="F62" s="110">
        <f aca="true" t="shared" si="13" ref="F62:K62">F64+F66</f>
        <v>0</v>
      </c>
      <c r="G62" s="47">
        <f t="shared" si="13"/>
        <v>0</v>
      </c>
      <c r="H62" s="110">
        <f t="shared" si="13"/>
        <v>0</v>
      </c>
      <c r="I62" s="47">
        <f t="shared" si="13"/>
        <v>0</v>
      </c>
      <c r="J62" s="47">
        <f t="shared" si="13"/>
        <v>0</v>
      </c>
      <c r="K62" s="47">
        <f t="shared" si="13"/>
        <v>0</v>
      </c>
    </row>
    <row r="63" spans="1:11" ht="15.75" customHeight="1">
      <c r="A63" s="250"/>
      <c r="B63" s="287" t="s">
        <v>7</v>
      </c>
      <c r="C63" s="228" t="s">
        <v>22</v>
      </c>
      <c r="D63" s="62" t="s">
        <v>5</v>
      </c>
      <c r="E63" s="58">
        <f t="shared" si="11"/>
        <v>553417.6699999999</v>
      </c>
      <c r="F63" s="135">
        <v>367624.41</v>
      </c>
      <c r="G63" s="48">
        <v>0</v>
      </c>
      <c r="H63" s="135">
        <v>185793.26</v>
      </c>
      <c r="I63" s="48">
        <v>0</v>
      </c>
      <c r="J63" s="48">
        <v>0</v>
      </c>
      <c r="K63" s="48">
        <v>0</v>
      </c>
    </row>
    <row r="64" spans="1:11" ht="15.75" customHeight="1">
      <c r="A64" s="250"/>
      <c r="B64" s="287"/>
      <c r="C64" s="228"/>
      <c r="D64" s="63" t="s">
        <v>30</v>
      </c>
      <c r="E64" s="58">
        <f t="shared" si="11"/>
        <v>0</v>
      </c>
      <c r="F64" s="112">
        <v>0</v>
      </c>
      <c r="G64" s="48">
        <v>0</v>
      </c>
      <c r="H64" s="112">
        <v>0</v>
      </c>
      <c r="I64" s="48">
        <v>0</v>
      </c>
      <c r="J64" s="48">
        <v>0</v>
      </c>
      <c r="K64" s="48">
        <v>0</v>
      </c>
    </row>
    <row r="65" spans="1:11" ht="18" customHeight="1">
      <c r="A65" s="250"/>
      <c r="B65" s="287"/>
      <c r="C65" s="229" t="s">
        <v>31</v>
      </c>
      <c r="D65" s="62" t="s">
        <v>5</v>
      </c>
      <c r="E65" s="58">
        <f t="shared" si="11"/>
        <v>0</v>
      </c>
      <c r="F65" s="112">
        <v>0</v>
      </c>
      <c r="G65" s="48">
        <v>0</v>
      </c>
      <c r="H65" s="112">
        <v>0</v>
      </c>
      <c r="I65" s="48">
        <v>0</v>
      </c>
      <c r="J65" s="48">
        <v>0</v>
      </c>
      <c r="K65" s="48">
        <v>0</v>
      </c>
    </row>
    <row r="66" spans="1:11" ht="15.75" customHeight="1">
      <c r="A66" s="250"/>
      <c r="B66" s="288"/>
      <c r="C66" s="230"/>
      <c r="D66" s="64" t="s">
        <v>30</v>
      </c>
      <c r="E66" s="58">
        <f t="shared" si="11"/>
        <v>0</v>
      </c>
      <c r="F66" s="113">
        <v>0</v>
      </c>
      <c r="G66" s="49">
        <v>0</v>
      </c>
      <c r="H66" s="113">
        <v>0</v>
      </c>
      <c r="I66" s="49">
        <v>0</v>
      </c>
      <c r="J66" s="49">
        <v>0</v>
      </c>
      <c r="K66" s="49">
        <v>0</v>
      </c>
    </row>
    <row r="67" spans="1:11" ht="15" customHeight="1">
      <c r="A67" s="250"/>
      <c r="B67" s="289" t="s">
        <v>8</v>
      </c>
      <c r="C67" s="231"/>
      <c r="D67" s="232"/>
      <c r="E67" s="106">
        <f aca="true" t="shared" si="14" ref="E67:K67">E60-E61</f>
        <v>14059.330000000075</v>
      </c>
      <c r="F67" s="102">
        <f t="shared" si="14"/>
        <v>475.5900000000256</v>
      </c>
      <c r="G67" s="105">
        <f t="shared" si="14"/>
        <v>0</v>
      </c>
      <c r="H67" s="102">
        <f t="shared" si="14"/>
        <v>13583.73999999999</v>
      </c>
      <c r="I67" s="105">
        <f t="shared" si="14"/>
        <v>0</v>
      </c>
      <c r="J67" s="105">
        <f t="shared" si="14"/>
        <v>0</v>
      </c>
      <c r="K67" s="105">
        <f t="shared" si="14"/>
        <v>0</v>
      </c>
    </row>
    <row r="68" spans="1:11" ht="15" customHeight="1">
      <c r="A68" s="250"/>
      <c r="B68" s="290" t="s">
        <v>32</v>
      </c>
      <c r="C68" s="233"/>
      <c r="D68" s="234"/>
      <c r="E68" s="57">
        <f>SUM(F68:K68)</f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</row>
    <row r="69" spans="1:11" ht="18.75" customHeight="1">
      <c r="A69" s="250"/>
      <c r="B69" s="235" t="s">
        <v>40</v>
      </c>
      <c r="C69" s="236"/>
      <c r="D69" s="210" t="s">
        <v>41</v>
      </c>
      <c r="E69" s="30">
        <f>SUM(F69:K69)</f>
        <v>34</v>
      </c>
      <c r="F69" s="139">
        <v>24</v>
      </c>
      <c r="G69" s="182">
        <v>0</v>
      </c>
      <c r="H69" s="139">
        <v>10</v>
      </c>
      <c r="I69" s="182">
        <v>0</v>
      </c>
      <c r="J69" s="182">
        <v>0</v>
      </c>
      <c r="K69" s="182">
        <v>0</v>
      </c>
    </row>
    <row r="70" spans="1:11" ht="15" customHeight="1" thickBot="1">
      <c r="A70" s="251"/>
      <c r="B70" s="237"/>
      <c r="C70" s="238"/>
      <c r="D70" s="211" t="s">
        <v>43</v>
      </c>
      <c r="E70" s="131">
        <f>F70+G70+H70+I70+J70+K70</f>
        <v>38</v>
      </c>
      <c r="F70" s="115">
        <v>28</v>
      </c>
      <c r="G70" s="51">
        <v>0</v>
      </c>
      <c r="H70" s="115">
        <v>10</v>
      </c>
      <c r="I70" s="51">
        <v>0</v>
      </c>
      <c r="J70" s="51">
        <v>0</v>
      </c>
      <c r="K70" s="51">
        <v>0</v>
      </c>
    </row>
    <row r="71" spans="1:11" ht="15" customHeight="1">
      <c r="A71" s="279" t="s">
        <v>2</v>
      </c>
      <c r="B71" s="282" t="s">
        <v>0</v>
      </c>
      <c r="C71" s="252"/>
      <c r="D71" s="253"/>
      <c r="E71" s="27">
        <f aca="true" t="shared" si="15" ref="E71:E77">SUM(F71:K71)</f>
        <v>206</v>
      </c>
      <c r="F71" s="44">
        <v>206</v>
      </c>
      <c r="G71" s="27">
        <v>0</v>
      </c>
      <c r="H71" s="39">
        <v>0</v>
      </c>
      <c r="I71" s="40">
        <v>0</v>
      </c>
      <c r="J71" s="127">
        <v>0</v>
      </c>
      <c r="K71" s="87">
        <v>0</v>
      </c>
    </row>
    <row r="72" spans="1:11" ht="16.5" customHeight="1">
      <c r="A72" s="250"/>
      <c r="B72" s="222" t="s">
        <v>6</v>
      </c>
      <c r="C72" s="223"/>
      <c r="D72" s="3" t="s">
        <v>5</v>
      </c>
      <c r="E72" s="31">
        <f t="shared" si="15"/>
        <v>205.2</v>
      </c>
      <c r="F72" s="109">
        <f aca="true" t="shared" si="16" ref="F72:K73">F74+F76</f>
        <v>205.2</v>
      </c>
      <c r="G72" s="183">
        <f t="shared" si="16"/>
        <v>0</v>
      </c>
      <c r="H72" s="183">
        <f t="shared" si="16"/>
        <v>0</v>
      </c>
      <c r="I72" s="183">
        <f t="shared" si="16"/>
        <v>0</v>
      </c>
      <c r="J72" s="183">
        <f t="shared" si="16"/>
        <v>0</v>
      </c>
      <c r="K72" s="183">
        <f t="shared" si="16"/>
        <v>0</v>
      </c>
    </row>
    <row r="73" spans="1:11" ht="17.25" customHeight="1">
      <c r="A73" s="250"/>
      <c r="B73" s="224"/>
      <c r="C73" s="225"/>
      <c r="D73" s="4" t="s">
        <v>30</v>
      </c>
      <c r="E73" s="207">
        <f t="shared" si="15"/>
        <v>33.5</v>
      </c>
      <c r="F73" s="134">
        <f t="shared" si="16"/>
        <v>33.5</v>
      </c>
      <c r="G73" s="175">
        <f t="shared" si="16"/>
        <v>0</v>
      </c>
      <c r="H73" s="175">
        <f t="shared" si="16"/>
        <v>0</v>
      </c>
      <c r="I73" s="175">
        <f t="shared" si="16"/>
        <v>0</v>
      </c>
      <c r="J73" s="175">
        <f t="shared" si="16"/>
        <v>0</v>
      </c>
      <c r="K73" s="175">
        <f t="shared" si="16"/>
        <v>0</v>
      </c>
    </row>
    <row r="74" spans="1:11" ht="15.75" customHeight="1">
      <c r="A74" s="250"/>
      <c r="B74" s="243" t="s">
        <v>7</v>
      </c>
      <c r="C74" s="228" t="s">
        <v>22</v>
      </c>
      <c r="D74" s="5" t="s">
        <v>5</v>
      </c>
      <c r="E74" s="207">
        <f t="shared" si="15"/>
        <v>205.2</v>
      </c>
      <c r="F74" s="135">
        <v>205.2</v>
      </c>
      <c r="G74" s="176">
        <v>0</v>
      </c>
      <c r="H74" s="176">
        <v>0</v>
      </c>
      <c r="I74" s="176">
        <v>0</v>
      </c>
      <c r="J74" s="176">
        <v>0</v>
      </c>
      <c r="K74" s="176">
        <v>0</v>
      </c>
    </row>
    <row r="75" spans="1:11" ht="16.5" customHeight="1">
      <c r="A75" s="250"/>
      <c r="B75" s="243"/>
      <c r="C75" s="228"/>
      <c r="D75" s="6" t="s">
        <v>30</v>
      </c>
      <c r="E75" s="207">
        <f t="shared" si="15"/>
        <v>33.5</v>
      </c>
      <c r="F75" s="144">
        <v>33.5</v>
      </c>
      <c r="G75" s="176">
        <v>0</v>
      </c>
      <c r="H75" s="176">
        <v>0</v>
      </c>
      <c r="I75" s="176">
        <v>0</v>
      </c>
      <c r="J75" s="176">
        <v>0</v>
      </c>
      <c r="K75" s="176">
        <v>0</v>
      </c>
    </row>
    <row r="76" spans="1:11" ht="15.75" customHeight="1">
      <c r="A76" s="250"/>
      <c r="B76" s="243"/>
      <c r="C76" s="229" t="s">
        <v>31</v>
      </c>
      <c r="D76" s="5" t="s">
        <v>5</v>
      </c>
      <c r="E76" s="32">
        <f t="shared" si="15"/>
        <v>0</v>
      </c>
      <c r="F76" s="144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</row>
    <row r="77" spans="1:11" ht="16.5" customHeight="1">
      <c r="A77" s="250"/>
      <c r="B77" s="244"/>
      <c r="C77" s="230"/>
      <c r="D77" s="7" t="s">
        <v>30</v>
      </c>
      <c r="E77" s="32">
        <f t="shared" si="15"/>
        <v>0</v>
      </c>
      <c r="F77" s="113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</row>
    <row r="78" spans="1:11" ht="15.75" customHeight="1">
      <c r="A78" s="250"/>
      <c r="B78" s="231" t="s">
        <v>8</v>
      </c>
      <c r="C78" s="231"/>
      <c r="D78" s="245"/>
      <c r="E78" s="208">
        <f aca="true" t="shared" si="17" ref="E78:K78">E71-E72</f>
        <v>0.8000000000000114</v>
      </c>
      <c r="F78" s="100">
        <f t="shared" si="17"/>
        <v>0.8000000000000114</v>
      </c>
      <c r="G78" s="105">
        <f t="shared" si="17"/>
        <v>0</v>
      </c>
      <c r="H78" s="105">
        <f t="shared" si="17"/>
        <v>0</v>
      </c>
      <c r="I78" s="105">
        <f t="shared" si="17"/>
        <v>0</v>
      </c>
      <c r="J78" s="105">
        <f t="shared" si="17"/>
        <v>0</v>
      </c>
      <c r="K78" s="105">
        <f t="shared" si="17"/>
        <v>0</v>
      </c>
    </row>
    <row r="79" spans="1:11" ht="15.75" customHeight="1">
      <c r="A79" s="250"/>
      <c r="B79" s="233" t="s">
        <v>32</v>
      </c>
      <c r="C79" s="233"/>
      <c r="D79" s="246"/>
      <c r="E79" s="28">
        <f>SUM(F79:K79)</f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</row>
    <row r="80" spans="1:11" ht="15.75" customHeight="1">
      <c r="A80" s="250"/>
      <c r="B80" s="235" t="s">
        <v>40</v>
      </c>
      <c r="C80" s="236"/>
      <c r="D80" s="8" t="s">
        <v>41</v>
      </c>
      <c r="E80" s="33">
        <f>SUM(F80:K80)</f>
        <v>10</v>
      </c>
      <c r="F80" s="114">
        <v>10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ht="19.5" customHeight="1" thickBot="1">
      <c r="A81" s="251"/>
      <c r="B81" s="237"/>
      <c r="C81" s="238"/>
      <c r="D81" s="209" t="s">
        <v>43</v>
      </c>
      <c r="E81" s="126">
        <f>SUM(F81:K81)</f>
        <v>14</v>
      </c>
      <c r="F81" s="115">
        <v>14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</row>
    <row r="82" spans="1:11" ht="24.75" customHeight="1">
      <c r="A82" s="18"/>
      <c r="B82" s="22"/>
      <c r="C82" s="22"/>
      <c r="D82" s="23"/>
      <c r="E82" s="21"/>
      <c r="F82" s="17"/>
      <c r="G82" s="17"/>
      <c r="H82" s="17"/>
      <c r="I82" s="17"/>
      <c r="J82" s="21"/>
      <c r="K82" s="2"/>
    </row>
    <row r="83" spans="1:11" ht="27" customHeight="1">
      <c r="A83" s="18"/>
      <c r="B83" s="19"/>
      <c r="C83" s="19"/>
      <c r="D83" s="20"/>
      <c r="E83" s="21"/>
      <c r="F83" s="17"/>
      <c r="G83" s="17"/>
      <c r="H83" s="17"/>
      <c r="I83" s="17"/>
      <c r="J83" s="21"/>
      <c r="K83" s="2"/>
    </row>
    <row r="84" spans="1:11" ht="2.25" customHeight="1">
      <c r="A84" s="18"/>
      <c r="B84" s="19"/>
      <c r="C84" s="19"/>
      <c r="D84" s="20"/>
      <c r="E84" s="21"/>
      <c r="F84" s="17"/>
      <c r="G84" s="17"/>
      <c r="H84" s="17"/>
      <c r="I84" s="17"/>
      <c r="J84" s="21"/>
      <c r="K84" s="2"/>
    </row>
    <row r="85" spans="1:11" ht="5.25" customHeight="1">
      <c r="A85" s="18"/>
      <c r="B85" s="19"/>
      <c r="C85" s="19"/>
      <c r="D85" s="20"/>
      <c r="E85" s="21"/>
      <c r="F85" s="17"/>
      <c r="G85" s="17"/>
      <c r="H85" s="17"/>
      <c r="I85" s="17"/>
      <c r="J85" s="21"/>
      <c r="K85" s="2"/>
    </row>
    <row r="86" spans="1:11" ht="0.75" customHeight="1" thickBot="1">
      <c r="A86" s="18"/>
      <c r="B86" s="19"/>
      <c r="C86" s="19"/>
      <c r="D86" s="20"/>
      <c r="E86" s="21"/>
      <c r="F86" s="24"/>
      <c r="G86" s="17"/>
      <c r="H86" s="17"/>
      <c r="I86" s="17"/>
      <c r="J86" s="21"/>
      <c r="K86" s="2"/>
    </row>
    <row r="87" spans="1:11" ht="7.5" customHeight="1" hidden="1" thickBot="1">
      <c r="A87" s="18"/>
      <c r="B87" s="19"/>
      <c r="C87" s="19"/>
      <c r="D87" s="20"/>
      <c r="E87" s="56"/>
      <c r="F87" s="17"/>
      <c r="G87" s="17"/>
      <c r="H87" s="17"/>
      <c r="I87" s="17"/>
      <c r="J87" s="21"/>
      <c r="K87" s="2"/>
    </row>
    <row r="88" spans="1:11" ht="18" customHeight="1" thickBot="1">
      <c r="A88" s="254" t="s">
        <v>19</v>
      </c>
      <c r="B88" s="255"/>
      <c r="C88" s="255"/>
      <c r="D88" s="255"/>
      <c r="E88" s="280" t="s">
        <v>16</v>
      </c>
      <c r="F88" s="260" t="s">
        <v>17</v>
      </c>
      <c r="G88" s="261"/>
      <c r="H88" s="261"/>
      <c r="I88" s="261"/>
      <c r="J88" s="261"/>
      <c r="K88" s="262"/>
    </row>
    <row r="89" spans="1:11" ht="31.5" customHeight="1" thickBot="1">
      <c r="A89" s="256"/>
      <c r="B89" s="257"/>
      <c r="C89" s="257"/>
      <c r="D89" s="257"/>
      <c r="E89" s="281"/>
      <c r="F89" s="116" t="s">
        <v>20</v>
      </c>
      <c r="G89" s="117" t="s">
        <v>35</v>
      </c>
      <c r="H89" s="118" t="s">
        <v>36</v>
      </c>
      <c r="I89" s="119" t="s">
        <v>33</v>
      </c>
      <c r="J89" s="198" t="s">
        <v>34</v>
      </c>
      <c r="K89" s="120" t="s">
        <v>37</v>
      </c>
    </row>
    <row r="90" spans="1:253" s="13" customFormat="1" ht="15.75" customHeight="1">
      <c r="A90" s="263" t="s">
        <v>15</v>
      </c>
      <c r="B90" s="242" t="s">
        <v>0</v>
      </c>
      <c r="C90" s="266"/>
      <c r="D90" s="267"/>
      <c r="E90" s="59">
        <f aca="true" t="shared" si="18" ref="E90:E96">SUM(F90:K90)</f>
        <v>117100</v>
      </c>
      <c r="F90" s="44">
        <v>117100</v>
      </c>
      <c r="G90" s="29">
        <v>0</v>
      </c>
      <c r="H90" s="39">
        <v>0</v>
      </c>
      <c r="I90" s="78">
        <v>0</v>
      </c>
      <c r="J90" s="94">
        <v>0</v>
      </c>
      <c r="K90" s="93">
        <v>0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</row>
    <row r="91" spans="1:11" s="14" customFormat="1" ht="16.5" customHeight="1">
      <c r="A91" s="264"/>
      <c r="B91" s="268" t="s">
        <v>6</v>
      </c>
      <c r="C91" s="269"/>
      <c r="D91" s="60" t="s">
        <v>5</v>
      </c>
      <c r="E91" s="30">
        <f t="shared" si="18"/>
        <v>117035.22</v>
      </c>
      <c r="F91" s="109">
        <f aca="true" t="shared" si="19" ref="F91:K91">SUM(F93,F95)</f>
        <v>117035.22</v>
      </c>
      <c r="G91" s="183">
        <f t="shared" si="19"/>
        <v>0</v>
      </c>
      <c r="H91" s="183">
        <f t="shared" si="19"/>
        <v>0</v>
      </c>
      <c r="I91" s="183">
        <f t="shared" si="19"/>
        <v>0</v>
      </c>
      <c r="J91" s="183">
        <f t="shared" si="19"/>
        <v>0</v>
      </c>
      <c r="K91" s="183">
        <f t="shared" si="19"/>
        <v>0</v>
      </c>
    </row>
    <row r="92" spans="1:11" ht="17.25" customHeight="1">
      <c r="A92" s="264"/>
      <c r="B92" s="270"/>
      <c r="C92" s="271"/>
      <c r="D92" s="61" t="s">
        <v>30</v>
      </c>
      <c r="E92" s="58">
        <f t="shared" si="18"/>
        <v>0</v>
      </c>
      <c r="F92" s="110">
        <f aca="true" t="shared" si="20" ref="F92:K92">F94+F96</f>
        <v>0</v>
      </c>
      <c r="G92" s="175">
        <f t="shared" si="20"/>
        <v>0</v>
      </c>
      <c r="H92" s="175">
        <f t="shared" si="20"/>
        <v>0</v>
      </c>
      <c r="I92" s="175">
        <f t="shared" si="20"/>
        <v>0</v>
      </c>
      <c r="J92" s="175">
        <f t="shared" si="20"/>
        <v>0</v>
      </c>
      <c r="K92" s="175">
        <f t="shared" si="20"/>
        <v>0</v>
      </c>
    </row>
    <row r="93" spans="1:11" ht="16.5" customHeight="1">
      <c r="A93" s="264"/>
      <c r="B93" s="244" t="s">
        <v>7</v>
      </c>
      <c r="C93" s="274" t="s">
        <v>22</v>
      </c>
      <c r="D93" s="62" t="s">
        <v>5</v>
      </c>
      <c r="E93" s="58">
        <f t="shared" si="18"/>
        <v>117035.22</v>
      </c>
      <c r="F93" s="135">
        <v>117035.22</v>
      </c>
      <c r="G93" s="176">
        <v>0</v>
      </c>
      <c r="H93" s="176">
        <v>0</v>
      </c>
      <c r="I93" s="176">
        <v>0</v>
      </c>
      <c r="J93" s="176">
        <v>0</v>
      </c>
      <c r="K93" s="176">
        <v>0</v>
      </c>
    </row>
    <row r="94" spans="1:11" ht="18" customHeight="1">
      <c r="A94" s="264"/>
      <c r="B94" s="272"/>
      <c r="C94" s="275"/>
      <c r="D94" s="63" t="s">
        <v>30</v>
      </c>
      <c r="E94" s="58">
        <f t="shared" si="18"/>
        <v>0</v>
      </c>
      <c r="F94" s="112"/>
      <c r="G94" s="176">
        <v>0</v>
      </c>
      <c r="H94" s="176">
        <v>0</v>
      </c>
      <c r="I94" s="176">
        <v>0</v>
      </c>
      <c r="J94" s="176">
        <v>0</v>
      </c>
      <c r="K94" s="176">
        <v>0</v>
      </c>
    </row>
    <row r="95" spans="1:11" ht="14.25" customHeight="1">
      <c r="A95" s="264"/>
      <c r="B95" s="272"/>
      <c r="C95" s="230" t="s">
        <v>31</v>
      </c>
      <c r="D95" s="62" t="s">
        <v>5</v>
      </c>
      <c r="E95" s="58">
        <f t="shared" si="18"/>
        <v>0</v>
      </c>
      <c r="F95" s="135">
        <v>0</v>
      </c>
      <c r="G95" s="176">
        <v>0</v>
      </c>
      <c r="H95" s="176">
        <v>0</v>
      </c>
      <c r="I95" s="176">
        <v>0</v>
      </c>
      <c r="J95" s="176">
        <v>0</v>
      </c>
      <c r="K95" s="176">
        <v>0</v>
      </c>
    </row>
    <row r="96" spans="1:11" ht="17.25" customHeight="1">
      <c r="A96" s="264"/>
      <c r="B96" s="273"/>
      <c r="C96" s="276"/>
      <c r="D96" s="64" t="s">
        <v>30</v>
      </c>
      <c r="E96" s="58">
        <f t="shared" si="18"/>
        <v>0</v>
      </c>
      <c r="F96" s="113">
        <v>0</v>
      </c>
      <c r="G96" s="181">
        <v>0</v>
      </c>
      <c r="H96" s="181">
        <v>0</v>
      </c>
      <c r="I96" s="181">
        <v>0</v>
      </c>
      <c r="J96" s="181">
        <v>0</v>
      </c>
      <c r="K96" s="181">
        <v>0</v>
      </c>
    </row>
    <row r="97" spans="1:11" ht="18.75" customHeight="1">
      <c r="A97" s="264"/>
      <c r="B97" s="245" t="s">
        <v>8</v>
      </c>
      <c r="C97" s="277"/>
      <c r="D97" s="278"/>
      <c r="E97" s="106">
        <f>SUM(E90-E91)</f>
        <v>64.77999999999884</v>
      </c>
      <c r="F97" s="100">
        <f aca="true" t="shared" si="21" ref="F97:K97">F90-F91</f>
        <v>64.77999999999884</v>
      </c>
      <c r="G97" s="143">
        <f t="shared" si="21"/>
        <v>0</v>
      </c>
      <c r="H97" s="143">
        <f t="shared" si="21"/>
        <v>0</v>
      </c>
      <c r="I97" s="143">
        <f t="shared" si="21"/>
        <v>0</v>
      </c>
      <c r="J97" s="143">
        <f t="shared" si="21"/>
        <v>0</v>
      </c>
      <c r="K97" s="143">
        <f t="shared" si="21"/>
        <v>0</v>
      </c>
    </row>
    <row r="98" spans="1:11" ht="18" customHeight="1">
      <c r="A98" s="264"/>
      <c r="B98" s="246" t="s">
        <v>32</v>
      </c>
      <c r="C98" s="247"/>
      <c r="D98" s="248"/>
      <c r="E98" s="72">
        <f aca="true" t="shared" si="22" ref="E98:E107">SUM(F98:K98)</f>
        <v>0</v>
      </c>
      <c r="F98" s="46">
        <v>0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</row>
    <row r="99" spans="1:11" ht="18.75" customHeight="1">
      <c r="A99" s="264"/>
      <c r="B99" s="235" t="s">
        <v>40</v>
      </c>
      <c r="C99" s="236"/>
      <c r="D99" s="210" t="s">
        <v>41</v>
      </c>
      <c r="E99" s="30">
        <f t="shared" si="22"/>
        <v>90</v>
      </c>
      <c r="F99" s="114">
        <v>90</v>
      </c>
      <c r="G99" s="184">
        <v>0</v>
      </c>
      <c r="H99" s="184">
        <v>0</v>
      </c>
      <c r="I99" s="184">
        <v>0</v>
      </c>
      <c r="J99" s="184">
        <v>0</v>
      </c>
      <c r="K99" s="184">
        <v>0</v>
      </c>
    </row>
    <row r="100" spans="1:11" ht="16.5" customHeight="1" thickBot="1">
      <c r="A100" s="265"/>
      <c r="B100" s="237"/>
      <c r="C100" s="238"/>
      <c r="D100" s="211" t="s">
        <v>43</v>
      </c>
      <c r="E100" s="79">
        <f t="shared" si="22"/>
        <v>90</v>
      </c>
      <c r="F100" s="115">
        <v>90</v>
      </c>
      <c r="G100" s="185">
        <v>0</v>
      </c>
      <c r="H100" s="185">
        <v>0</v>
      </c>
      <c r="I100" s="185">
        <v>0</v>
      </c>
      <c r="J100" s="185">
        <v>0</v>
      </c>
      <c r="K100" s="185">
        <v>0</v>
      </c>
    </row>
    <row r="101" spans="1:11" ht="15.75" customHeight="1">
      <c r="A101" s="263" t="s">
        <v>10</v>
      </c>
      <c r="B101" s="242" t="s">
        <v>0</v>
      </c>
      <c r="C101" s="266"/>
      <c r="D101" s="267"/>
      <c r="E101" s="73">
        <f t="shared" si="22"/>
        <v>1377</v>
      </c>
      <c r="F101" s="45">
        <v>1377</v>
      </c>
      <c r="G101" s="25">
        <v>0</v>
      </c>
      <c r="H101" s="42">
        <v>0</v>
      </c>
      <c r="I101" s="146">
        <v>0</v>
      </c>
      <c r="J101" s="95">
        <v>0</v>
      </c>
      <c r="K101" s="96">
        <v>0</v>
      </c>
    </row>
    <row r="102" spans="1:11" ht="19.5" customHeight="1">
      <c r="A102" s="264"/>
      <c r="B102" s="268" t="s">
        <v>6</v>
      </c>
      <c r="C102" s="269"/>
      <c r="D102" s="60" t="s">
        <v>5</v>
      </c>
      <c r="E102" s="74">
        <f t="shared" si="22"/>
        <v>1376.53</v>
      </c>
      <c r="F102" s="109">
        <f aca="true" t="shared" si="23" ref="F102:K102">SUM(F104,F106)</f>
        <v>1376.53</v>
      </c>
      <c r="G102" s="183">
        <f t="shared" si="23"/>
        <v>0</v>
      </c>
      <c r="H102" s="183">
        <f t="shared" si="23"/>
        <v>0</v>
      </c>
      <c r="I102" s="183">
        <f t="shared" si="23"/>
        <v>0</v>
      </c>
      <c r="J102" s="183">
        <f t="shared" si="23"/>
        <v>0</v>
      </c>
      <c r="K102" s="183">
        <f t="shared" si="23"/>
        <v>0</v>
      </c>
    </row>
    <row r="103" spans="1:11" ht="19.5" customHeight="1">
      <c r="A103" s="264"/>
      <c r="B103" s="270"/>
      <c r="C103" s="271"/>
      <c r="D103" s="61" t="s">
        <v>30</v>
      </c>
      <c r="E103" s="75">
        <f t="shared" si="22"/>
        <v>0</v>
      </c>
      <c r="F103" s="134">
        <f aca="true" t="shared" si="24" ref="F103:K103">F105+F107</f>
        <v>0</v>
      </c>
      <c r="G103" s="175">
        <f t="shared" si="24"/>
        <v>0</v>
      </c>
      <c r="H103" s="175">
        <f t="shared" si="24"/>
        <v>0</v>
      </c>
      <c r="I103" s="175">
        <f t="shared" si="24"/>
        <v>0</v>
      </c>
      <c r="J103" s="175">
        <f t="shared" si="24"/>
        <v>0</v>
      </c>
      <c r="K103" s="175">
        <f t="shared" si="24"/>
        <v>0</v>
      </c>
    </row>
    <row r="104" spans="1:11" ht="19.5" customHeight="1">
      <c r="A104" s="264"/>
      <c r="B104" s="244" t="s">
        <v>7</v>
      </c>
      <c r="C104" s="274" t="s">
        <v>22</v>
      </c>
      <c r="D104" s="62" t="s">
        <v>5</v>
      </c>
      <c r="E104" s="58">
        <f t="shared" si="22"/>
        <v>1376.53</v>
      </c>
      <c r="F104" s="135">
        <v>1376.53</v>
      </c>
      <c r="G104" s="176">
        <v>0</v>
      </c>
      <c r="H104" s="176">
        <v>0</v>
      </c>
      <c r="I104" s="176">
        <v>0</v>
      </c>
      <c r="J104" s="176">
        <v>0</v>
      </c>
      <c r="K104" s="176">
        <v>0</v>
      </c>
    </row>
    <row r="105" spans="1:11" ht="18" customHeight="1">
      <c r="A105" s="264"/>
      <c r="B105" s="272"/>
      <c r="C105" s="275"/>
      <c r="D105" s="63" t="s">
        <v>30</v>
      </c>
      <c r="E105" s="58">
        <f t="shared" si="22"/>
        <v>0</v>
      </c>
      <c r="F105" s="135">
        <v>0</v>
      </c>
      <c r="G105" s="176">
        <v>0</v>
      </c>
      <c r="H105" s="176">
        <v>0</v>
      </c>
      <c r="I105" s="176">
        <v>0</v>
      </c>
      <c r="J105" s="176">
        <v>0</v>
      </c>
      <c r="K105" s="176">
        <v>0</v>
      </c>
    </row>
    <row r="106" spans="1:11" ht="17.25" customHeight="1">
      <c r="A106" s="264"/>
      <c r="B106" s="272"/>
      <c r="C106" s="230" t="s">
        <v>31</v>
      </c>
      <c r="D106" s="62" t="s">
        <v>5</v>
      </c>
      <c r="E106" s="32">
        <f t="shared" si="22"/>
        <v>0</v>
      </c>
      <c r="F106" s="135">
        <v>0</v>
      </c>
      <c r="G106" s="176">
        <v>0</v>
      </c>
      <c r="H106" s="176">
        <v>0</v>
      </c>
      <c r="I106" s="176">
        <v>0</v>
      </c>
      <c r="J106" s="176">
        <v>0</v>
      </c>
      <c r="K106" s="176">
        <v>0</v>
      </c>
    </row>
    <row r="107" spans="1:11" ht="19.5" customHeight="1">
      <c r="A107" s="264"/>
      <c r="B107" s="273"/>
      <c r="C107" s="276"/>
      <c r="D107" s="76" t="s">
        <v>30</v>
      </c>
      <c r="E107" s="58">
        <f t="shared" si="22"/>
        <v>0</v>
      </c>
      <c r="F107" s="147">
        <v>0</v>
      </c>
      <c r="G107" s="181">
        <v>0</v>
      </c>
      <c r="H107" s="181">
        <v>0</v>
      </c>
      <c r="I107" s="181">
        <v>0</v>
      </c>
      <c r="J107" s="181">
        <v>0</v>
      </c>
      <c r="K107" s="181">
        <v>0</v>
      </c>
    </row>
    <row r="108" spans="1:11" ht="15.75" customHeight="1">
      <c r="A108" s="264"/>
      <c r="B108" s="245" t="s">
        <v>8</v>
      </c>
      <c r="C108" s="277"/>
      <c r="D108" s="278"/>
      <c r="E108" s="108">
        <f>SUM(E101-E102)</f>
        <v>0.4700000000000273</v>
      </c>
      <c r="F108" s="100">
        <f aca="true" t="shared" si="25" ref="F108:K108">F101-F102</f>
        <v>0.4700000000000273</v>
      </c>
      <c r="G108" s="143">
        <f t="shared" si="25"/>
        <v>0</v>
      </c>
      <c r="H108" s="143">
        <f t="shared" si="25"/>
        <v>0</v>
      </c>
      <c r="I108" s="143">
        <f t="shared" si="25"/>
        <v>0</v>
      </c>
      <c r="J108" s="143">
        <f t="shared" si="25"/>
        <v>0</v>
      </c>
      <c r="K108" s="143">
        <f t="shared" si="25"/>
        <v>0</v>
      </c>
    </row>
    <row r="109" spans="1:11" ht="17.25" customHeight="1">
      <c r="A109" s="264"/>
      <c r="B109" s="246" t="s">
        <v>32</v>
      </c>
      <c r="C109" s="247"/>
      <c r="D109" s="248"/>
      <c r="E109" s="57">
        <f aca="true" t="shared" si="26" ref="E109:E118">SUM(F109:K109)</f>
        <v>6099.85</v>
      </c>
      <c r="F109" s="53">
        <v>6099.85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</row>
    <row r="110" spans="1:11" ht="18.75" customHeight="1">
      <c r="A110" s="264"/>
      <c r="B110" s="235" t="s">
        <v>40</v>
      </c>
      <c r="C110" s="236"/>
      <c r="D110" s="8" t="s">
        <v>41</v>
      </c>
      <c r="E110" s="33">
        <f t="shared" si="26"/>
        <v>2</v>
      </c>
      <c r="F110" s="114">
        <v>2</v>
      </c>
      <c r="G110" s="184">
        <v>0</v>
      </c>
      <c r="H110" s="184">
        <v>0</v>
      </c>
      <c r="I110" s="184">
        <v>0</v>
      </c>
      <c r="J110" s="184">
        <v>0</v>
      </c>
      <c r="K110" s="184">
        <v>0</v>
      </c>
    </row>
    <row r="111" spans="1:11" ht="17.25" customHeight="1" thickBot="1">
      <c r="A111" s="265"/>
      <c r="B111" s="237"/>
      <c r="C111" s="238"/>
      <c r="D111" s="209" t="s">
        <v>43</v>
      </c>
      <c r="E111" s="82">
        <f t="shared" si="26"/>
        <v>2</v>
      </c>
      <c r="F111" s="115">
        <v>2</v>
      </c>
      <c r="G111" s="185">
        <v>0</v>
      </c>
      <c r="H111" s="185">
        <v>0</v>
      </c>
      <c r="I111" s="185">
        <v>0</v>
      </c>
      <c r="J111" s="185">
        <v>0</v>
      </c>
      <c r="K111" s="185">
        <v>0</v>
      </c>
    </row>
    <row r="112" spans="1:11" ht="15.75" customHeight="1">
      <c r="A112" s="279" t="s">
        <v>4</v>
      </c>
      <c r="B112" s="252" t="s">
        <v>0</v>
      </c>
      <c r="C112" s="252"/>
      <c r="D112" s="221"/>
      <c r="E112" s="59">
        <f t="shared" si="26"/>
        <v>318622</v>
      </c>
      <c r="F112" s="45">
        <v>0</v>
      </c>
      <c r="G112" s="25">
        <v>266637</v>
      </c>
      <c r="H112" s="41">
        <v>0</v>
      </c>
      <c r="I112" s="43">
        <v>22470</v>
      </c>
      <c r="J112" s="170">
        <v>23700</v>
      </c>
      <c r="K112" s="97">
        <v>5815</v>
      </c>
    </row>
    <row r="113" spans="1:11" ht="18" customHeight="1">
      <c r="A113" s="250"/>
      <c r="B113" s="222" t="s">
        <v>6</v>
      </c>
      <c r="C113" s="223"/>
      <c r="D113" s="60" t="s">
        <v>5</v>
      </c>
      <c r="E113" s="33">
        <f t="shared" si="26"/>
        <v>315762.07</v>
      </c>
      <c r="F113" s="183">
        <f aca="true" t="shared" si="27" ref="F113:K113">SUM(F115,F117)</f>
        <v>0</v>
      </c>
      <c r="G113" s="109">
        <f t="shared" si="27"/>
        <v>265923.35</v>
      </c>
      <c r="H113" s="174">
        <f t="shared" si="27"/>
        <v>0</v>
      </c>
      <c r="I113" s="109">
        <f t="shared" si="27"/>
        <v>21688.21</v>
      </c>
      <c r="J113" s="109">
        <f t="shared" si="27"/>
        <v>22367.62</v>
      </c>
      <c r="K113" s="109">
        <f t="shared" si="27"/>
        <v>5782.89</v>
      </c>
    </row>
    <row r="114" spans="1:11" ht="18" customHeight="1">
      <c r="A114" s="250"/>
      <c r="B114" s="224"/>
      <c r="C114" s="225"/>
      <c r="D114" s="61" t="s">
        <v>30</v>
      </c>
      <c r="E114" s="80">
        <f t="shared" si="26"/>
        <v>0</v>
      </c>
      <c r="F114" s="175">
        <f aca="true" t="shared" si="28" ref="F114:K114">F116+F118</f>
        <v>0</v>
      </c>
      <c r="G114" s="110">
        <f t="shared" si="28"/>
        <v>0</v>
      </c>
      <c r="H114" s="175">
        <f t="shared" si="28"/>
        <v>0</v>
      </c>
      <c r="I114" s="110">
        <f t="shared" si="28"/>
        <v>0</v>
      </c>
      <c r="J114" s="110">
        <f t="shared" si="28"/>
        <v>0</v>
      </c>
      <c r="K114" s="110">
        <f t="shared" si="28"/>
        <v>0</v>
      </c>
    </row>
    <row r="115" spans="1:11" ht="17.25" customHeight="1">
      <c r="A115" s="250"/>
      <c r="B115" s="243" t="s">
        <v>7</v>
      </c>
      <c r="C115" s="228" t="s">
        <v>22</v>
      </c>
      <c r="D115" s="62" t="s">
        <v>5</v>
      </c>
      <c r="E115" s="58">
        <f t="shared" si="26"/>
        <v>315762.07</v>
      </c>
      <c r="F115" s="176">
        <v>0</v>
      </c>
      <c r="G115" s="135">
        <v>265923.35</v>
      </c>
      <c r="H115" s="176">
        <v>0</v>
      </c>
      <c r="I115" s="135">
        <v>21688.21</v>
      </c>
      <c r="J115" s="135">
        <v>22367.62</v>
      </c>
      <c r="K115" s="135">
        <v>5782.89</v>
      </c>
    </row>
    <row r="116" spans="1:11" ht="20.25" customHeight="1">
      <c r="A116" s="250"/>
      <c r="B116" s="243"/>
      <c r="C116" s="228"/>
      <c r="D116" s="63" t="s">
        <v>30</v>
      </c>
      <c r="E116" s="58">
        <f t="shared" si="26"/>
        <v>0</v>
      </c>
      <c r="F116" s="176">
        <v>0</v>
      </c>
      <c r="G116" s="112">
        <v>0</v>
      </c>
      <c r="H116" s="176">
        <v>0</v>
      </c>
      <c r="I116" s="112">
        <v>0</v>
      </c>
      <c r="J116" s="112">
        <v>0</v>
      </c>
      <c r="K116" s="112">
        <v>0</v>
      </c>
    </row>
    <row r="117" spans="1:11" ht="18.75" customHeight="1">
      <c r="A117" s="250"/>
      <c r="B117" s="243"/>
      <c r="C117" s="229" t="s">
        <v>31</v>
      </c>
      <c r="D117" s="62" t="s">
        <v>5</v>
      </c>
      <c r="E117" s="58">
        <f t="shared" si="26"/>
        <v>0</v>
      </c>
      <c r="F117" s="176">
        <v>0</v>
      </c>
      <c r="G117" s="135">
        <v>0</v>
      </c>
      <c r="H117" s="176">
        <v>0</v>
      </c>
      <c r="I117" s="135">
        <v>0</v>
      </c>
      <c r="J117" s="135">
        <v>0</v>
      </c>
      <c r="K117" s="135">
        <v>0</v>
      </c>
    </row>
    <row r="118" spans="1:11" ht="17.25" customHeight="1">
      <c r="A118" s="250"/>
      <c r="B118" s="244"/>
      <c r="C118" s="230"/>
      <c r="D118" s="64" t="s">
        <v>30</v>
      </c>
      <c r="E118" s="58">
        <f t="shared" si="26"/>
        <v>0</v>
      </c>
      <c r="F118" s="181">
        <v>0</v>
      </c>
      <c r="G118" s="113">
        <v>0</v>
      </c>
      <c r="H118" s="181">
        <v>0</v>
      </c>
      <c r="I118" s="113">
        <v>0</v>
      </c>
      <c r="J118" s="113">
        <v>0</v>
      </c>
      <c r="K118" s="113">
        <v>0</v>
      </c>
    </row>
    <row r="119" spans="1:11" ht="15" customHeight="1">
      <c r="A119" s="250"/>
      <c r="B119" s="231" t="s">
        <v>8</v>
      </c>
      <c r="C119" s="231"/>
      <c r="D119" s="232"/>
      <c r="E119" s="106">
        <f>SUM(E112-E113)</f>
        <v>2859.929999999993</v>
      </c>
      <c r="F119" s="143">
        <f aca="true" t="shared" si="29" ref="F119:K119">F112-F113</f>
        <v>0</v>
      </c>
      <c r="G119" s="100">
        <f t="shared" si="29"/>
        <v>713.6500000000233</v>
      </c>
      <c r="H119" s="143">
        <f t="shared" si="29"/>
        <v>0</v>
      </c>
      <c r="I119" s="100">
        <f t="shared" si="29"/>
        <v>781.7900000000009</v>
      </c>
      <c r="J119" s="100">
        <f t="shared" si="29"/>
        <v>1332.380000000001</v>
      </c>
      <c r="K119" s="100">
        <f t="shared" si="29"/>
        <v>32.10999999999967</v>
      </c>
    </row>
    <row r="120" spans="1:11" ht="17.25" customHeight="1">
      <c r="A120" s="250"/>
      <c r="B120" s="233" t="s">
        <v>32</v>
      </c>
      <c r="C120" s="233"/>
      <c r="D120" s="246"/>
      <c r="E120" s="212">
        <f>SUM(F120:K120)</f>
        <v>0</v>
      </c>
      <c r="F120" s="145">
        <v>0</v>
      </c>
      <c r="G120" s="46">
        <v>0</v>
      </c>
      <c r="H120" s="145">
        <v>0</v>
      </c>
      <c r="I120" s="46">
        <v>0</v>
      </c>
      <c r="J120" s="46">
        <v>0</v>
      </c>
      <c r="K120" s="46">
        <v>0</v>
      </c>
    </row>
    <row r="121" spans="1:11" ht="15.75" customHeight="1">
      <c r="A121" s="250"/>
      <c r="B121" s="235" t="s">
        <v>40</v>
      </c>
      <c r="C121" s="236"/>
      <c r="D121" s="8" t="s">
        <v>41</v>
      </c>
      <c r="E121" s="213">
        <f>SUM(F121:K121)</f>
        <v>53</v>
      </c>
      <c r="F121" s="184">
        <v>0</v>
      </c>
      <c r="G121" s="114">
        <v>41</v>
      </c>
      <c r="H121" s="184">
        <v>0</v>
      </c>
      <c r="I121" s="114">
        <v>5</v>
      </c>
      <c r="J121" s="114">
        <v>5</v>
      </c>
      <c r="K121" s="114">
        <v>2</v>
      </c>
    </row>
    <row r="122" spans="1:11" ht="19.5" customHeight="1" thickBot="1">
      <c r="A122" s="251"/>
      <c r="B122" s="237"/>
      <c r="C122" s="238"/>
      <c r="D122" s="209" t="s">
        <v>43</v>
      </c>
      <c r="E122" s="124">
        <f>SUM(F122:K122)</f>
        <v>54</v>
      </c>
      <c r="F122" s="185">
        <v>0</v>
      </c>
      <c r="G122" s="115">
        <v>41</v>
      </c>
      <c r="H122" s="185">
        <v>0</v>
      </c>
      <c r="I122" s="115">
        <v>6</v>
      </c>
      <c r="J122" s="115">
        <v>5</v>
      </c>
      <c r="K122" s="115">
        <v>2</v>
      </c>
    </row>
    <row r="123" spans="1:11" ht="9" customHeight="1">
      <c r="A123" s="11"/>
      <c r="B123" s="9"/>
      <c r="C123" s="9"/>
      <c r="D123" s="20"/>
      <c r="E123" s="21"/>
      <c r="F123" s="16"/>
      <c r="G123" s="17"/>
      <c r="H123" s="17"/>
      <c r="I123" s="17"/>
      <c r="J123" s="12"/>
      <c r="K123" s="2"/>
    </row>
    <row r="124" spans="1:11" ht="22.5" customHeight="1">
      <c r="A124" s="11"/>
      <c r="B124" s="9"/>
      <c r="C124" s="9"/>
      <c r="D124" s="10"/>
      <c r="E124" s="21"/>
      <c r="F124" s="16"/>
      <c r="G124" s="17"/>
      <c r="H124" s="17"/>
      <c r="I124" s="17"/>
      <c r="J124" s="12"/>
      <c r="K124" s="2"/>
    </row>
    <row r="125" spans="1:11" ht="9.75" customHeight="1">
      <c r="A125" s="11"/>
      <c r="B125" s="9"/>
      <c r="C125" s="9"/>
      <c r="D125" s="20"/>
      <c r="E125" s="21"/>
      <c r="F125" s="16"/>
      <c r="G125" s="17"/>
      <c r="H125" s="17"/>
      <c r="I125" s="17"/>
      <c r="J125" s="12"/>
      <c r="K125" s="2"/>
    </row>
    <row r="126" spans="1:11" ht="1.5" customHeight="1" thickBot="1">
      <c r="A126" s="11"/>
      <c r="B126" s="9"/>
      <c r="C126" s="9"/>
      <c r="D126" s="10"/>
      <c r="E126" s="21"/>
      <c r="F126" s="16"/>
      <c r="G126" s="17"/>
      <c r="H126" s="17"/>
      <c r="I126" s="17"/>
      <c r="J126" s="12"/>
      <c r="K126" s="2"/>
    </row>
    <row r="127" spans="1:11" ht="15.75" customHeight="1" thickBot="1">
      <c r="A127" s="254" t="s">
        <v>19</v>
      </c>
      <c r="B127" s="255"/>
      <c r="C127" s="255"/>
      <c r="D127" s="255"/>
      <c r="E127" s="258" t="s">
        <v>16</v>
      </c>
      <c r="F127" s="260" t="s">
        <v>17</v>
      </c>
      <c r="G127" s="261"/>
      <c r="H127" s="261"/>
      <c r="I127" s="261"/>
      <c r="J127" s="261"/>
      <c r="K127" s="262"/>
    </row>
    <row r="128" spans="1:11" ht="34.5" customHeight="1" thickBot="1">
      <c r="A128" s="256"/>
      <c r="B128" s="257"/>
      <c r="C128" s="257"/>
      <c r="D128" s="257"/>
      <c r="E128" s="259"/>
      <c r="F128" s="116" t="s">
        <v>20</v>
      </c>
      <c r="G128" s="117" t="s">
        <v>35</v>
      </c>
      <c r="H128" s="118" t="s">
        <v>36</v>
      </c>
      <c r="I128" s="119" t="s">
        <v>33</v>
      </c>
      <c r="J128" s="198" t="s">
        <v>34</v>
      </c>
      <c r="K128" s="120" t="s">
        <v>37</v>
      </c>
    </row>
    <row r="129" spans="1:11" ht="16.5" customHeight="1">
      <c r="A129" s="263" t="s">
        <v>29</v>
      </c>
      <c r="B129" s="242" t="s">
        <v>0</v>
      </c>
      <c r="C129" s="266"/>
      <c r="D129" s="267"/>
      <c r="E129" s="59">
        <f aca="true" t="shared" si="30" ref="E129:E135">SUM(F129:K129)</f>
        <v>866</v>
      </c>
      <c r="F129" s="85">
        <v>866</v>
      </c>
      <c r="G129" s="26">
        <v>0</v>
      </c>
      <c r="H129" s="39">
        <v>0</v>
      </c>
      <c r="I129" s="40">
        <v>0</v>
      </c>
      <c r="J129" s="92">
        <v>0</v>
      </c>
      <c r="K129" s="93">
        <v>0</v>
      </c>
    </row>
    <row r="130" spans="1:11" ht="14.25" customHeight="1">
      <c r="A130" s="264"/>
      <c r="B130" s="268" t="s">
        <v>6</v>
      </c>
      <c r="C130" s="269"/>
      <c r="D130" s="60" t="s">
        <v>5</v>
      </c>
      <c r="E130" s="149">
        <f t="shared" si="30"/>
        <v>866</v>
      </c>
      <c r="F130" s="109">
        <f>F132+F134</f>
        <v>866</v>
      </c>
      <c r="G130" s="186">
        <f>SUM(G132,G134)</f>
        <v>0</v>
      </c>
      <c r="H130" s="186">
        <f>SUM(H132,H134)</f>
        <v>0</v>
      </c>
      <c r="I130" s="186">
        <f>SUM(I132,I134)</f>
        <v>0</v>
      </c>
      <c r="J130" s="186">
        <f>SUM(J132,J134)</f>
        <v>0</v>
      </c>
      <c r="K130" s="186">
        <f>SUM(K132,K134)</f>
        <v>0</v>
      </c>
    </row>
    <row r="131" spans="1:11" ht="15" customHeight="1">
      <c r="A131" s="264"/>
      <c r="B131" s="270"/>
      <c r="C131" s="271"/>
      <c r="D131" s="61" t="s">
        <v>30</v>
      </c>
      <c r="E131" s="150">
        <f t="shared" si="30"/>
        <v>0</v>
      </c>
      <c r="F131" s="111">
        <f>F133+F135</f>
        <v>0</v>
      </c>
      <c r="G131" s="47">
        <f>G133+G135</f>
        <v>0</v>
      </c>
      <c r="H131" s="47">
        <f>H133+H135</f>
        <v>0</v>
      </c>
      <c r="I131" s="47">
        <f>I133+I135</f>
        <v>0</v>
      </c>
      <c r="J131" s="47">
        <f>J133+J135</f>
        <v>0</v>
      </c>
      <c r="K131" s="47">
        <f>K133+K135</f>
        <v>0</v>
      </c>
    </row>
    <row r="132" spans="1:11" ht="12.75" customHeight="1">
      <c r="A132" s="264"/>
      <c r="B132" s="244" t="s">
        <v>7</v>
      </c>
      <c r="C132" s="274" t="s">
        <v>22</v>
      </c>
      <c r="D132" s="62" t="s">
        <v>5</v>
      </c>
      <c r="E132" s="148">
        <f>F132</f>
        <v>866</v>
      </c>
      <c r="F132" s="135">
        <v>866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</row>
    <row r="133" spans="1:11" ht="14.25" customHeight="1">
      <c r="A133" s="264"/>
      <c r="B133" s="272"/>
      <c r="C133" s="275"/>
      <c r="D133" s="63" t="s">
        <v>30</v>
      </c>
      <c r="E133" s="148">
        <f t="shared" si="30"/>
        <v>0</v>
      </c>
      <c r="F133" s="112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</row>
    <row r="134" spans="1:11" ht="13.5" customHeight="1">
      <c r="A134" s="264"/>
      <c r="B134" s="272"/>
      <c r="C134" s="230" t="s">
        <v>31</v>
      </c>
      <c r="D134" s="62" t="s">
        <v>5</v>
      </c>
      <c r="E134" s="148">
        <f>F134</f>
        <v>0</v>
      </c>
      <c r="F134" s="112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</row>
    <row r="135" spans="1:11" ht="13.5" customHeight="1">
      <c r="A135" s="264"/>
      <c r="B135" s="273"/>
      <c r="C135" s="276"/>
      <c r="D135" s="64" t="s">
        <v>30</v>
      </c>
      <c r="E135" s="148">
        <f t="shared" si="30"/>
        <v>0</v>
      </c>
      <c r="F135" s="141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</row>
    <row r="136" spans="1:11" ht="14.25" customHeight="1">
      <c r="A136" s="264"/>
      <c r="B136" s="245" t="s">
        <v>8</v>
      </c>
      <c r="C136" s="277"/>
      <c r="D136" s="278"/>
      <c r="E136" s="106">
        <f>SUM(E129-E130)</f>
        <v>0</v>
      </c>
      <c r="F136" s="100">
        <f aca="true" t="shared" si="31" ref="F136:K136">F129-F130</f>
        <v>0</v>
      </c>
      <c r="G136" s="105">
        <f t="shared" si="31"/>
        <v>0</v>
      </c>
      <c r="H136" s="105">
        <f t="shared" si="31"/>
        <v>0</v>
      </c>
      <c r="I136" s="105">
        <f t="shared" si="31"/>
        <v>0</v>
      </c>
      <c r="J136" s="105">
        <f t="shared" si="31"/>
        <v>0</v>
      </c>
      <c r="K136" s="105">
        <f t="shared" si="31"/>
        <v>0</v>
      </c>
    </row>
    <row r="137" spans="1:11" ht="13.5" customHeight="1">
      <c r="A137" s="264"/>
      <c r="B137" s="246" t="s">
        <v>32</v>
      </c>
      <c r="C137" s="247"/>
      <c r="D137" s="248"/>
      <c r="E137" s="57">
        <f aca="true" t="shared" si="32" ref="E137:E146">SUM(F137:K137)</f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</row>
    <row r="138" spans="1:11" ht="13.5" customHeight="1">
      <c r="A138" s="264"/>
      <c r="B138" s="235" t="s">
        <v>40</v>
      </c>
      <c r="C138" s="236"/>
      <c r="D138" s="210" t="s">
        <v>41</v>
      </c>
      <c r="E138" s="214">
        <f>F138</f>
        <v>14</v>
      </c>
      <c r="F138" s="114">
        <v>14</v>
      </c>
      <c r="G138" s="182">
        <v>0</v>
      </c>
      <c r="H138" s="182">
        <v>0</v>
      </c>
      <c r="I138" s="182">
        <v>0</v>
      </c>
      <c r="J138" s="182">
        <v>0</v>
      </c>
      <c r="K138" s="182">
        <v>0</v>
      </c>
    </row>
    <row r="139" spans="1:11" ht="17.25" customHeight="1" thickBot="1">
      <c r="A139" s="265"/>
      <c r="B139" s="237"/>
      <c r="C139" s="238"/>
      <c r="D139" s="211" t="s">
        <v>43</v>
      </c>
      <c r="E139" s="151">
        <f t="shared" si="32"/>
        <v>22</v>
      </c>
      <c r="F139" s="115">
        <v>22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</row>
    <row r="140" spans="1:11" ht="12.75" customHeight="1">
      <c r="A140" s="249" t="s">
        <v>24</v>
      </c>
      <c r="B140" s="252" t="s">
        <v>0</v>
      </c>
      <c r="C140" s="252"/>
      <c r="D140" s="253"/>
      <c r="E140" s="27">
        <f t="shared" si="32"/>
        <v>0</v>
      </c>
      <c r="F140" s="44">
        <v>0</v>
      </c>
      <c r="G140" s="27">
        <v>0</v>
      </c>
      <c r="H140" s="39">
        <v>0</v>
      </c>
      <c r="I140" s="43">
        <v>0</v>
      </c>
      <c r="J140" s="132">
        <v>0</v>
      </c>
      <c r="K140" s="133">
        <v>0</v>
      </c>
    </row>
    <row r="141" spans="1:11" ht="15" customHeight="1">
      <c r="A141" s="250"/>
      <c r="B141" s="222" t="s">
        <v>6</v>
      </c>
      <c r="C141" s="223"/>
      <c r="D141" s="3" t="s">
        <v>5</v>
      </c>
      <c r="E141" s="155">
        <f t="shared" si="32"/>
        <v>0</v>
      </c>
      <c r="F141" s="156">
        <f aca="true" t="shared" si="33" ref="F141:K141">SUM(F143,F145)</f>
        <v>0</v>
      </c>
      <c r="G141" s="183">
        <f t="shared" si="33"/>
        <v>0</v>
      </c>
      <c r="H141" s="183">
        <f t="shared" si="33"/>
        <v>0</v>
      </c>
      <c r="I141" s="183">
        <f t="shared" si="33"/>
        <v>0</v>
      </c>
      <c r="J141" s="183">
        <f t="shared" si="33"/>
        <v>0</v>
      </c>
      <c r="K141" s="183">
        <f t="shared" si="33"/>
        <v>0</v>
      </c>
    </row>
    <row r="142" spans="1:11" ht="13.5" customHeight="1">
      <c r="A142" s="250"/>
      <c r="B142" s="224"/>
      <c r="C142" s="225"/>
      <c r="D142" s="4" t="s">
        <v>30</v>
      </c>
      <c r="E142" s="152">
        <f t="shared" si="32"/>
        <v>0</v>
      </c>
      <c r="F142" s="110">
        <f aca="true" t="shared" si="34" ref="F142:K142">F144+F146</f>
        <v>0</v>
      </c>
      <c r="G142" s="175">
        <f t="shared" si="34"/>
        <v>0</v>
      </c>
      <c r="H142" s="175">
        <f t="shared" si="34"/>
        <v>0</v>
      </c>
      <c r="I142" s="175">
        <f t="shared" si="34"/>
        <v>0</v>
      </c>
      <c r="J142" s="175">
        <f t="shared" si="34"/>
        <v>0</v>
      </c>
      <c r="K142" s="175">
        <f t="shared" si="34"/>
        <v>0</v>
      </c>
    </row>
    <row r="143" spans="1:11" ht="16.5" customHeight="1">
      <c r="A143" s="250"/>
      <c r="B143" s="243" t="s">
        <v>7</v>
      </c>
      <c r="C143" s="228" t="s">
        <v>22</v>
      </c>
      <c r="D143" s="5" t="s">
        <v>5</v>
      </c>
      <c r="E143" s="157">
        <f t="shared" si="32"/>
        <v>0</v>
      </c>
      <c r="F143" s="135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</row>
    <row r="144" spans="1:11" ht="17.25" customHeight="1">
      <c r="A144" s="250"/>
      <c r="B144" s="243"/>
      <c r="C144" s="228"/>
      <c r="D144" s="6" t="s">
        <v>30</v>
      </c>
      <c r="E144" s="153">
        <f t="shared" si="32"/>
        <v>0</v>
      </c>
      <c r="F144" s="112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</row>
    <row r="145" spans="1:11" ht="15" customHeight="1">
      <c r="A145" s="250"/>
      <c r="B145" s="243"/>
      <c r="C145" s="229" t="s">
        <v>31</v>
      </c>
      <c r="D145" s="5" t="s">
        <v>5</v>
      </c>
      <c r="E145" s="157">
        <f t="shared" si="32"/>
        <v>0</v>
      </c>
      <c r="F145" s="135">
        <v>0</v>
      </c>
      <c r="G145" s="176">
        <v>0</v>
      </c>
      <c r="H145" s="176">
        <v>0</v>
      </c>
      <c r="I145" s="176">
        <v>0</v>
      </c>
      <c r="J145" s="176">
        <v>0</v>
      </c>
      <c r="K145" s="176">
        <v>0</v>
      </c>
    </row>
    <row r="146" spans="1:11" ht="17.25" customHeight="1">
      <c r="A146" s="250"/>
      <c r="B146" s="244"/>
      <c r="C146" s="230"/>
      <c r="D146" s="7" t="s">
        <v>30</v>
      </c>
      <c r="E146" s="153">
        <f t="shared" si="32"/>
        <v>0</v>
      </c>
      <c r="F146" s="112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</row>
    <row r="147" spans="1:11" ht="12.75" customHeight="1">
      <c r="A147" s="250"/>
      <c r="B147" s="231" t="s">
        <v>8</v>
      </c>
      <c r="C147" s="231"/>
      <c r="D147" s="245"/>
      <c r="E147" s="99">
        <f>SUM(E140-E141)</f>
        <v>0</v>
      </c>
      <c r="F147" s="100">
        <f aca="true" t="shared" si="35" ref="F147:K147">F140-F141</f>
        <v>0</v>
      </c>
      <c r="G147" s="143">
        <f t="shared" si="35"/>
        <v>0</v>
      </c>
      <c r="H147" s="143">
        <f t="shared" si="35"/>
        <v>0</v>
      </c>
      <c r="I147" s="143">
        <f t="shared" si="35"/>
        <v>0</v>
      </c>
      <c r="J147" s="143">
        <f t="shared" si="35"/>
        <v>0</v>
      </c>
      <c r="K147" s="143">
        <f t="shared" si="35"/>
        <v>0</v>
      </c>
    </row>
    <row r="148" spans="1:11" ht="12.75" customHeight="1">
      <c r="A148" s="250"/>
      <c r="B148" s="233" t="s">
        <v>32</v>
      </c>
      <c r="C148" s="233"/>
      <c r="D148" s="246"/>
      <c r="E148" s="28">
        <f>SUM(F148:K148)</f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</row>
    <row r="149" spans="1:11" ht="12" customHeight="1">
      <c r="A149" s="250"/>
      <c r="B149" s="235" t="s">
        <v>40</v>
      </c>
      <c r="C149" s="236"/>
      <c r="D149" s="210" t="s">
        <v>41</v>
      </c>
      <c r="E149" s="214">
        <f>SUM(F149:K149)</f>
        <v>0</v>
      </c>
      <c r="F149" s="114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</row>
    <row r="150" spans="1:11" ht="15" customHeight="1" thickBot="1">
      <c r="A150" s="251"/>
      <c r="B150" s="237"/>
      <c r="C150" s="238"/>
      <c r="D150" s="211" t="s">
        <v>43</v>
      </c>
      <c r="E150" s="154">
        <f>SUM(F150:K150)</f>
        <v>0</v>
      </c>
      <c r="F150" s="141">
        <v>0</v>
      </c>
      <c r="G150" s="187">
        <v>0</v>
      </c>
      <c r="H150" s="187">
        <v>0</v>
      </c>
      <c r="I150" s="187">
        <v>0</v>
      </c>
      <c r="J150" s="188">
        <v>0</v>
      </c>
      <c r="K150" s="51">
        <v>0</v>
      </c>
    </row>
    <row r="151" spans="1:11" s="123" customFormat="1" ht="12" customHeight="1">
      <c r="A151" s="239" t="s">
        <v>23</v>
      </c>
      <c r="B151" s="220" t="s">
        <v>0</v>
      </c>
      <c r="C151" s="220"/>
      <c r="D151" s="242"/>
      <c r="E151" s="25">
        <f aca="true" t="shared" si="36" ref="E151:E157">SUM(F151:K151)</f>
        <v>295</v>
      </c>
      <c r="F151" s="45">
        <v>295</v>
      </c>
      <c r="G151" s="25">
        <v>0</v>
      </c>
      <c r="H151" s="35">
        <v>0</v>
      </c>
      <c r="I151" s="77">
        <v>0</v>
      </c>
      <c r="J151" s="88">
        <v>0</v>
      </c>
      <c r="K151" s="87">
        <v>0</v>
      </c>
    </row>
    <row r="152" spans="1:11" s="123" customFormat="1" ht="13.5" customHeight="1">
      <c r="A152" s="240"/>
      <c r="B152" s="222" t="s">
        <v>6</v>
      </c>
      <c r="C152" s="223"/>
      <c r="D152" s="3" t="s">
        <v>5</v>
      </c>
      <c r="E152" s="33">
        <f t="shared" si="36"/>
        <v>294.5</v>
      </c>
      <c r="F152" s="158">
        <f aca="true" t="shared" si="37" ref="F152:K152">SUM(F154,F156)</f>
        <v>294.5</v>
      </c>
      <c r="G152" s="174">
        <f t="shared" si="37"/>
        <v>0</v>
      </c>
      <c r="H152" s="174">
        <f t="shared" si="37"/>
        <v>0</v>
      </c>
      <c r="I152" s="174">
        <f t="shared" si="37"/>
        <v>0</v>
      </c>
      <c r="J152" s="174">
        <f t="shared" si="37"/>
        <v>0</v>
      </c>
      <c r="K152" s="189">
        <f t="shared" si="37"/>
        <v>0</v>
      </c>
    </row>
    <row r="153" spans="1:11" s="123" customFormat="1" ht="18" customHeight="1">
      <c r="A153" s="240"/>
      <c r="B153" s="224"/>
      <c r="C153" s="225"/>
      <c r="D153" s="4" t="s">
        <v>30</v>
      </c>
      <c r="E153" s="33">
        <f t="shared" si="36"/>
        <v>294.5</v>
      </c>
      <c r="F153" s="159">
        <f aca="true" t="shared" si="38" ref="F153:K153">F155+F157</f>
        <v>294.5</v>
      </c>
      <c r="G153" s="190">
        <f t="shared" si="38"/>
        <v>0</v>
      </c>
      <c r="H153" s="190">
        <f t="shared" si="38"/>
        <v>0</v>
      </c>
      <c r="I153" s="190">
        <f t="shared" si="38"/>
        <v>0</v>
      </c>
      <c r="J153" s="190">
        <f t="shared" si="38"/>
        <v>0</v>
      </c>
      <c r="K153" s="190">
        <f t="shared" si="38"/>
        <v>0</v>
      </c>
    </row>
    <row r="154" spans="1:11" s="123" customFormat="1" ht="15.75" customHeight="1">
      <c r="A154" s="240"/>
      <c r="B154" s="243" t="s">
        <v>7</v>
      </c>
      <c r="C154" s="228" t="s">
        <v>22</v>
      </c>
      <c r="D154" s="5" t="s">
        <v>5</v>
      </c>
      <c r="E154" s="33">
        <f t="shared" si="36"/>
        <v>294.5</v>
      </c>
      <c r="F154" s="160">
        <v>294.5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</row>
    <row r="155" spans="1:11" s="123" customFormat="1" ht="15" customHeight="1">
      <c r="A155" s="240"/>
      <c r="B155" s="243"/>
      <c r="C155" s="228"/>
      <c r="D155" s="6" t="s">
        <v>30</v>
      </c>
      <c r="E155" s="33">
        <f t="shared" si="36"/>
        <v>294.5</v>
      </c>
      <c r="F155" s="160">
        <v>294.5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</row>
    <row r="156" spans="1:11" s="123" customFormat="1" ht="14.25" customHeight="1">
      <c r="A156" s="240"/>
      <c r="B156" s="243"/>
      <c r="C156" s="229" t="s">
        <v>31</v>
      </c>
      <c r="D156" s="5" t="s">
        <v>5</v>
      </c>
      <c r="E156" s="54">
        <f t="shared" si="36"/>
        <v>0</v>
      </c>
      <c r="F156" s="160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</row>
    <row r="157" spans="1:11" s="123" customFormat="1" ht="17.25" customHeight="1">
      <c r="A157" s="240"/>
      <c r="B157" s="244"/>
      <c r="C157" s="230"/>
      <c r="D157" s="7" t="s">
        <v>30</v>
      </c>
      <c r="E157" s="54">
        <f t="shared" si="36"/>
        <v>0</v>
      </c>
      <c r="F157" s="161">
        <v>0</v>
      </c>
      <c r="G157" s="49">
        <v>0</v>
      </c>
      <c r="H157" s="49">
        <v>0</v>
      </c>
      <c r="I157" s="191">
        <v>0</v>
      </c>
      <c r="J157" s="49">
        <v>0</v>
      </c>
      <c r="K157" s="49">
        <v>0</v>
      </c>
    </row>
    <row r="158" spans="1:11" s="123" customFormat="1" ht="12" customHeight="1">
      <c r="A158" s="240"/>
      <c r="B158" s="231" t="s">
        <v>8</v>
      </c>
      <c r="C158" s="231"/>
      <c r="D158" s="245"/>
      <c r="E158" s="101">
        <f aca="true" t="shared" si="39" ref="E158:K158">E151-E152</f>
        <v>0.5</v>
      </c>
      <c r="F158" s="102">
        <f t="shared" si="39"/>
        <v>0.5</v>
      </c>
      <c r="G158" s="105">
        <f t="shared" si="39"/>
        <v>0</v>
      </c>
      <c r="H158" s="105">
        <f t="shared" si="39"/>
        <v>0</v>
      </c>
      <c r="I158" s="105">
        <f t="shared" si="39"/>
        <v>0</v>
      </c>
      <c r="J158" s="105">
        <f t="shared" si="39"/>
        <v>0</v>
      </c>
      <c r="K158" s="105">
        <f t="shared" si="39"/>
        <v>0</v>
      </c>
    </row>
    <row r="159" spans="1:11" s="123" customFormat="1" ht="12" customHeight="1">
      <c r="A159" s="240"/>
      <c r="B159" s="233" t="s">
        <v>32</v>
      </c>
      <c r="C159" s="233"/>
      <c r="D159" s="246"/>
      <c r="E159" s="55">
        <f aca="true" t="shared" si="40" ref="E159:E168">SUM(F159:K159)</f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</row>
    <row r="160" spans="1:11" s="123" customFormat="1" ht="13.5" customHeight="1">
      <c r="A160" s="240"/>
      <c r="B160" s="235" t="s">
        <v>40</v>
      </c>
      <c r="C160" s="236"/>
      <c r="D160" s="8" t="s">
        <v>41</v>
      </c>
      <c r="E160" s="33">
        <f t="shared" si="40"/>
        <v>1</v>
      </c>
      <c r="F160" s="114">
        <v>1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</row>
    <row r="161" spans="1:11" s="123" customFormat="1" ht="15" customHeight="1" thickBot="1">
      <c r="A161" s="241"/>
      <c r="B161" s="237"/>
      <c r="C161" s="238"/>
      <c r="D161" s="209" t="s">
        <v>42</v>
      </c>
      <c r="E161" s="82">
        <f t="shared" si="40"/>
        <v>1</v>
      </c>
      <c r="F161" s="115">
        <v>1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</row>
    <row r="162" spans="1:11" s="123" customFormat="1" ht="13.5" customHeight="1">
      <c r="A162" s="217" t="s">
        <v>25</v>
      </c>
      <c r="B162" s="220" t="s">
        <v>0</v>
      </c>
      <c r="C162" s="220"/>
      <c r="D162" s="221"/>
      <c r="E162" s="83">
        <f t="shared" si="40"/>
        <v>2234</v>
      </c>
      <c r="F162" s="84">
        <v>2234</v>
      </c>
      <c r="G162" s="27">
        <v>0</v>
      </c>
      <c r="H162" s="37">
        <v>0</v>
      </c>
      <c r="I162" s="38">
        <v>0</v>
      </c>
      <c r="J162" s="91">
        <v>0</v>
      </c>
      <c r="K162" s="90">
        <v>0</v>
      </c>
    </row>
    <row r="163" spans="1:11" s="123" customFormat="1" ht="10.5" customHeight="1">
      <c r="A163" s="218"/>
      <c r="B163" s="222" t="s">
        <v>6</v>
      </c>
      <c r="C163" s="223"/>
      <c r="D163" s="68" t="s">
        <v>5</v>
      </c>
      <c r="E163" s="65">
        <f t="shared" si="40"/>
        <v>2233.5</v>
      </c>
      <c r="F163" s="163">
        <f aca="true" t="shared" si="41" ref="F163:K164">F165+F167</f>
        <v>2233.5</v>
      </c>
      <c r="G163" s="192">
        <f t="shared" si="41"/>
        <v>0</v>
      </c>
      <c r="H163" s="192">
        <f t="shared" si="41"/>
        <v>0</v>
      </c>
      <c r="I163" s="192">
        <f t="shared" si="41"/>
        <v>0</v>
      </c>
      <c r="J163" s="192">
        <f t="shared" si="41"/>
        <v>0</v>
      </c>
      <c r="K163" s="192">
        <f t="shared" si="41"/>
        <v>0</v>
      </c>
    </row>
    <row r="164" spans="1:11" s="123" customFormat="1" ht="14.25" customHeight="1">
      <c r="A164" s="218"/>
      <c r="B164" s="224"/>
      <c r="C164" s="225"/>
      <c r="D164" s="69" t="s">
        <v>30</v>
      </c>
      <c r="E164" s="67">
        <f t="shared" si="40"/>
        <v>2233.5</v>
      </c>
      <c r="F164" s="164">
        <f t="shared" si="41"/>
        <v>2233.5</v>
      </c>
      <c r="G164" s="193">
        <f t="shared" si="41"/>
        <v>0</v>
      </c>
      <c r="H164" s="193">
        <f t="shared" si="41"/>
        <v>0</v>
      </c>
      <c r="I164" s="193">
        <f t="shared" si="41"/>
        <v>0</v>
      </c>
      <c r="J164" s="193">
        <f t="shared" si="41"/>
        <v>0</v>
      </c>
      <c r="K164" s="193">
        <f t="shared" si="41"/>
        <v>0</v>
      </c>
    </row>
    <row r="165" spans="1:11" s="123" customFormat="1" ht="13.5" customHeight="1">
      <c r="A165" s="218"/>
      <c r="B165" s="226" t="s">
        <v>7</v>
      </c>
      <c r="C165" s="228" t="s">
        <v>26</v>
      </c>
      <c r="D165" s="70" t="s">
        <v>5</v>
      </c>
      <c r="E165" s="67">
        <f t="shared" si="40"/>
        <v>2233.5</v>
      </c>
      <c r="F165" s="165">
        <v>2233.5</v>
      </c>
      <c r="G165" s="194">
        <v>0</v>
      </c>
      <c r="H165" s="194">
        <v>0</v>
      </c>
      <c r="I165" s="194">
        <v>0</v>
      </c>
      <c r="J165" s="194">
        <v>0</v>
      </c>
      <c r="K165" s="194">
        <v>0</v>
      </c>
    </row>
    <row r="166" spans="1:11" s="123" customFormat="1" ht="14.25" customHeight="1">
      <c r="A166" s="218"/>
      <c r="B166" s="226"/>
      <c r="C166" s="228"/>
      <c r="D166" s="69" t="s">
        <v>30</v>
      </c>
      <c r="E166" s="67">
        <f t="shared" si="40"/>
        <v>2233.5</v>
      </c>
      <c r="F166" s="165">
        <v>2233.5</v>
      </c>
      <c r="G166" s="194">
        <v>0</v>
      </c>
      <c r="H166" s="194">
        <v>0</v>
      </c>
      <c r="I166" s="194">
        <v>0</v>
      </c>
      <c r="J166" s="194">
        <v>0</v>
      </c>
      <c r="K166" s="194">
        <v>0</v>
      </c>
    </row>
    <row r="167" spans="1:11" s="123" customFormat="1" ht="11.25" customHeight="1">
      <c r="A167" s="218"/>
      <c r="B167" s="226"/>
      <c r="C167" s="229" t="s">
        <v>31</v>
      </c>
      <c r="D167" s="70" t="s">
        <v>5</v>
      </c>
      <c r="E167" s="67">
        <f t="shared" si="40"/>
        <v>0</v>
      </c>
      <c r="F167" s="165">
        <v>0</v>
      </c>
      <c r="G167" s="194">
        <v>0</v>
      </c>
      <c r="H167" s="194">
        <v>0</v>
      </c>
      <c r="I167" s="194">
        <v>0</v>
      </c>
      <c r="J167" s="194">
        <v>0</v>
      </c>
      <c r="K167" s="194">
        <v>0</v>
      </c>
    </row>
    <row r="168" spans="1:11" s="123" customFormat="1" ht="14.25" customHeight="1">
      <c r="A168" s="218"/>
      <c r="B168" s="227"/>
      <c r="C168" s="230"/>
      <c r="D168" s="71" t="s">
        <v>30</v>
      </c>
      <c r="E168" s="67">
        <f t="shared" si="40"/>
        <v>0</v>
      </c>
      <c r="F168" s="166">
        <v>0</v>
      </c>
      <c r="G168" s="195">
        <v>0</v>
      </c>
      <c r="H168" s="195">
        <v>0</v>
      </c>
      <c r="I168" s="195">
        <v>0</v>
      </c>
      <c r="J168" s="195">
        <v>0</v>
      </c>
      <c r="K168" s="195">
        <v>0</v>
      </c>
    </row>
    <row r="169" spans="1:11" s="123" customFormat="1" ht="13.5" customHeight="1">
      <c r="A169" s="218"/>
      <c r="B169" s="231" t="s">
        <v>8</v>
      </c>
      <c r="C169" s="231"/>
      <c r="D169" s="232"/>
      <c r="E169" s="107">
        <f aca="true" t="shared" si="42" ref="E169:K169">E162-E163</f>
        <v>0.5</v>
      </c>
      <c r="F169" s="169">
        <f t="shared" si="42"/>
        <v>0.5</v>
      </c>
      <c r="G169" s="162">
        <f t="shared" si="42"/>
        <v>0</v>
      </c>
      <c r="H169" s="162">
        <f t="shared" si="42"/>
        <v>0</v>
      </c>
      <c r="I169" s="162">
        <f t="shared" si="42"/>
        <v>0</v>
      </c>
      <c r="J169" s="162">
        <f t="shared" si="42"/>
        <v>0</v>
      </c>
      <c r="K169" s="162">
        <f t="shared" si="42"/>
        <v>0</v>
      </c>
    </row>
    <row r="170" spans="1:11" ht="12.75" customHeight="1">
      <c r="A170" s="218"/>
      <c r="B170" s="233" t="s">
        <v>32</v>
      </c>
      <c r="C170" s="233"/>
      <c r="D170" s="234"/>
      <c r="E170" s="66">
        <f>SUM(F170:K170)</f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</row>
    <row r="171" spans="1:11" ht="12.75" customHeight="1">
      <c r="A171" s="218"/>
      <c r="B171" s="235" t="s">
        <v>40</v>
      </c>
      <c r="C171" s="236"/>
      <c r="D171" s="210" t="s">
        <v>41</v>
      </c>
      <c r="E171" s="65">
        <f>SUM(F171:K171)</f>
        <v>1</v>
      </c>
      <c r="F171" s="167">
        <v>1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</row>
    <row r="172" spans="1:11" ht="15.75" customHeight="1" thickBot="1">
      <c r="A172" s="219"/>
      <c r="B172" s="237"/>
      <c r="C172" s="238"/>
      <c r="D172" s="211" t="s">
        <v>42</v>
      </c>
      <c r="E172" s="215">
        <f>SUM(F172:K172)</f>
        <v>1</v>
      </c>
      <c r="F172" s="168">
        <v>1</v>
      </c>
      <c r="G172" s="197">
        <v>0</v>
      </c>
      <c r="H172" s="197">
        <v>0</v>
      </c>
      <c r="I172" s="197">
        <v>0</v>
      </c>
      <c r="J172" s="197">
        <v>0</v>
      </c>
      <c r="K172" s="197">
        <v>0</v>
      </c>
    </row>
    <row r="173" ht="12.75">
      <c r="M173" s="14"/>
    </row>
  </sheetData>
  <sheetProtection/>
  <mergeCells count="133">
    <mergeCell ref="J1:K1"/>
    <mergeCell ref="A2:K2"/>
    <mergeCell ref="A3:K3"/>
    <mergeCell ref="A4:K4"/>
    <mergeCell ref="A5:D6"/>
    <mergeCell ref="E5:E6"/>
    <mergeCell ref="F5:K5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47:D48"/>
    <mergeCell ref="E47:E48"/>
    <mergeCell ref="F47:K47"/>
    <mergeCell ref="A49:A59"/>
    <mergeCell ref="B49:D49"/>
    <mergeCell ref="B50:C51"/>
    <mergeCell ref="B52:B55"/>
    <mergeCell ref="C52:C53"/>
    <mergeCell ref="C54:C55"/>
    <mergeCell ref="B56:D56"/>
    <mergeCell ref="B57:D57"/>
    <mergeCell ref="B58:C59"/>
    <mergeCell ref="A60:A70"/>
    <mergeCell ref="B60:D60"/>
    <mergeCell ref="B61:C62"/>
    <mergeCell ref="B63:B66"/>
    <mergeCell ref="C63:C64"/>
    <mergeCell ref="C65:C66"/>
    <mergeCell ref="B67:D67"/>
    <mergeCell ref="B68:D68"/>
    <mergeCell ref="B69:C70"/>
    <mergeCell ref="A71:A81"/>
    <mergeCell ref="B71:D71"/>
    <mergeCell ref="B72:C73"/>
    <mergeCell ref="B74:B77"/>
    <mergeCell ref="C74:C75"/>
    <mergeCell ref="C76:C77"/>
    <mergeCell ref="B78:D78"/>
    <mergeCell ref="B79:D79"/>
    <mergeCell ref="B80:C81"/>
    <mergeCell ref="A88:D89"/>
    <mergeCell ref="E88:E89"/>
    <mergeCell ref="F88:K88"/>
    <mergeCell ref="A90:A100"/>
    <mergeCell ref="B90:D90"/>
    <mergeCell ref="B91:C92"/>
    <mergeCell ref="B93:B96"/>
    <mergeCell ref="C93:C94"/>
    <mergeCell ref="C95:C96"/>
    <mergeCell ref="B97:D97"/>
    <mergeCell ref="B98:D98"/>
    <mergeCell ref="B99:C100"/>
    <mergeCell ref="A101:A111"/>
    <mergeCell ref="B101:D101"/>
    <mergeCell ref="B102:C103"/>
    <mergeCell ref="B104:B107"/>
    <mergeCell ref="C104:C105"/>
    <mergeCell ref="C106:C107"/>
    <mergeCell ref="B108:D108"/>
    <mergeCell ref="B109:D109"/>
    <mergeCell ref="B110:C111"/>
    <mergeCell ref="A112:A122"/>
    <mergeCell ref="B112:D112"/>
    <mergeCell ref="B113:C114"/>
    <mergeCell ref="B115:B118"/>
    <mergeCell ref="C115:C116"/>
    <mergeCell ref="C117:C118"/>
    <mergeCell ref="B119:D119"/>
    <mergeCell ref="B120:D120"/>
    <mergeCell ref="B121:C122"/>
    <mergeCell ref="A127:D128"/>
    <mergeCell ref="E127:E128"/>
    <mergeCell ref="F127:K127"/>
    <mergeCell ref="A129:A139"/>
    <mergeCell ref="B129:D129"/>
    <mergeCell ref="B130:C131"/>
    <mergeCell ref="B132:B135"/>
    <mergeCell ref="C132:C133"/>
    <mergeCell ref="C134:C135"/>
    <mergeCell ref="B136:D136"/>
    <mergeCell ref="B137:D137"/>
    <mergeCell ref="B138:C139"/>
    <mergeCell ref="A140:A150"/>
    <mergeCell ref="B140:D140"/>
    <mergeCell ref="B141:C142"/>
    <mergeCell ref="B143:B146"/>
    <mergeCell ref="C143:C144"/>
    <mergeCell ref="C145:C146"/>
    <mergeCell ref="B147:D147"/>
    <mergeCell ref="B148:D148"/>
    <mergeCell ref="B149:C150"/>
    <mergeCell ref="A151:A161"/>
    <mergeCell ref="B151:D151"/>
    <mergeCell ref="B152:C153"/>
    <mergeCell ref="B154:B157"/>
    <mergeCell ref="C154:C155"/>
    <mergeCell ref="C156:C157"/>
    <mergeCell ref="B158:D158"/>
    <mergeCell ref="B159:D159"/>
    <mergeCell ref="B160:C161"/>
    <mergeCell ref="A162:A172"/>
    <mergeCell ref="B162:D162"/>
    <mergeCell ref="B163:C164"/>
    <mergeCell ref="B165:B168"/>
    <mergeCell ref="C165:C166"/>
    <mergeCell ref="C167:C168"/>
    <mergeCell ref="B169:D169"/>
    <mergeCell ref="B170:D170"/>
    <mergeCell ref="B171:C172"/>
  </mergeCells>
  <printOptions/>
  <pageMargins left="0.7874015748031497" right="0.2362204724409449" top="0.15748031496062992" bottom="0.15748031496062992" header="0" footer="0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Ruciński</dc:creator>
  <cp:keywords/>
  <dc:description/>
  <cp:lastModifiedBy>PUP</cp:lastModifiedBy>
  <cp:lastPrinted>2013-04-22T10:20:22Z</cp:lastPrinted>
  <dcterms:created xsi:type="dcterms:W3CDTF">2004-03-05T08:34:22Z</dcterms:created>
  <dcterms:modified xsi:type="dcterms:W3CDTF">2013-04-22T10:20:48Z</dcterms:modified>
  <cp:category/>
  <cp:version/>
  <cp:contentType/>
  <cp:contentStatus/>
</cp:coreProperties>
</file>