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0920" windowHeight="6030" tabRatio="676" activeTab="0"/>
  </bookViews>
  <sheets>
    <sheet name="stan na 31.12.2011  " sheetId="1" r:id="rId1"/>
  </sheets>
  <definedNames/>
  <calcPr fullCalcOnLoad="1"/>
</workbook>
</file>

<file path=xl/sharedStrings.xml><?xml version="1.0" encoding="utf-8"?>
<sst xmlns="http://schemas.openxmlformats.org/spreadsheetml/2006/main" count="316" uniqueCount="47">
  <si>
    <t>ogółem</t>
  </si>
  <si>
    <t xml:space="preserve">Limit środków FP </t>
  </si>
  <si>
    <t>SZKOLENIA</t>
  </si>
  <si>
    <t>rodzaj programu</t>
  </si>
  <si>
    <t>PRZYGOTOWANIE ZAWODOWE</t>
  </si>
  <si>
    <t>KOSZTY DOJAZDU I ZAKWATEROWANIA</t>
  </si>
  <si>
    <t>DOTACJE NA PODJCIE DZIAŁALNOŚCI GOSPODARCZEJ</t>
  </si>
  <si>
    <t>ROBOTY PUBLICZNE</t>
  </si>
  <si>
    <t xml:space="preserve">ogółem </t>
  </si>
  <si>
    <t>wykonanie</t>
  </si>
  <si>
    <t>z tego:</t>
  </si>
  <si>
    <t>wolne środki</t>
  </si>
  <si>
    <t>STAŻ    ZAWODOWY</t>
  </si>
  <si>
    <t xml:space="preserve">PRACE INTERWENCYJNE </t>
  </si>
  <si>
    <t>PUP   OGÓŁEM</t>
  </si>
  <si>
    <t xml:space="preserve">liczba osób objęta programami </t>
  </si>
  <si>
    <t>REF. WYPOSAŻENIA I DOPOSAŻENIA STANOWISK PRACY</t>
  </si>
  <si>
    <t xml:space="preserve">AKTYWNEGO PRZECIWDZIAŁANIA BEZROBOCIU REALIZOWANE PRZEZ PUP W BRODNICY </t>
  </si>
  <si>
    <t xml:space="preserve">SPRAWOZDANIE Z WYKORZYSTANIA ŚRODKÓW FP PRZEZNACZONYCH NA PROGRAMY </t>
  </si>
  <si>
    <t>wg. Algorytmu</t>
  </si>
  <si>
    <t>PRACE SPOŁECZNIE UŻYTECZNE</t>
  </si>
  <si>
    <t>OGÓŁEM</t>
  </si>
  <si>
    <t xml:space="preserve">rodzaj programu </t>
  </si>
  <si>
    <t>Aktywne formy</t>
  </si>
  <si>
    <t>AKTYWNE    FORMY</t>
  </si>
  <si>
    <t>UBEZPOIECZENIA SPOŁECZNE ROLNIKÓW</t>
  </si>
  <si>
    <t xml:space="preserve">wg. Algorytmu </t>
  </si>
  <si>
    <r>
      <t xml:space="preserve"> wydatki wykonane                                                                 </t>
    </r>
    <r>
      <rPr>
        <i/>
        <sz val="6"/>
        <rFont val="Arial CE"/>
        <family val="2"/>
      </rPr>
      <t xml:space="preserve"> wg. spraw. finansowego </t>
    </r>
  </si>
  <si>
    <t>STUDIA PODYPLOMOWE</t>
  </si>
  <si>
    <t>Przygotowanie zawodwe dorosłych</t>
  </si>
  <si>
    <t>Koszty opieki nad dzieckiem /osobą zależną</t>
  </si>
  <si>
    <t>STYPENDIUM NAUKOWE</t>
  </si>
  <si>
    <r>
      <t xml:space="preserve"> wydatki wykonane                                             </t>
    </r>
    <r>
      <rPr>
        <i/>
        <sz val="6"/>
        <rFont val="Arial CE"/>
        <family val="2"/>
      </rPr>
      <t xml:space="preserve"> wg. spraw. finansowego </t>
    </r>
  </si>
  <si>
    <r>
      <t xml:space="preserve"> wydatki wykonane                                                                 </t>
    </r>
    <r>
      <rPr>
        <i/>
        <sz val="6"/>
        <rFont val="Arial CE"/>
        <family val="2"/>
      </rPr>
      <t xml:space="preserve"> wg. spraw. Finansowego - STAN NA</t>
    </r>
    <r>
      <rPr>
        <i/>
        <sz val="6"/>
        <color indexed="10"/>
        <rFont val="Arial CE"/>
        <family val="0"/>
      </rPr>
      <t xml:space="preserve"> 30.12.2010r</t>
    </r>
    <r>
      <rPr>
        <i/>
        <sz val="6"/>
        <rFont val="Arial CE"/>
        <family val="2"/>
      </rPr>
      <t>.</t>
    </r>
  </si>
  <si>
    <r>
      <t>w tym:</t>
    </r>
    <r>
      <rPr>
        <sz val="8"/>
        <rFont val="Arial CE"/>
        <family val="2"/>
      </rPr>
      <t xml:space="preserve"> kontynuacja zadań z 2010r.</t>
    </r>
  </si>
  <si>
    <t>środki zaangażowane w umowach do zapłacenia do 31.12.11r.</t>
  </si>
  <si>
    <t>zobowiązania na rok 2012</t>
  </si>
  <si>
    <t>program 45/50 plus</t>
  </si>
  <si>
    <t>program specjalny ogółem</t>
  </si>
  <si>
    <t>elementy specyficzne</t>
  </si>
  <si>
    <r>
      <rPr>
        <b/>
        <sz val="7"/>
        <color indexed="10"/>
        <rFont val="Arial CE"/>
        <family val="0"/>
      </rPr>
      <t>pr sp</t>
    </r>
    <r>
      <rPr>
        <b/>
        <sz val="7"/>
        <color indexed="17"/>
        <rFont val="Arial CE"/>
        <family val="0"/>
      </rPr>
      <t xml:space="preserve"> formy aktywizacji</t>
    </r>
  </si>
  <si>
    <r>
      <t>pr sp</t>
    </r>
    <r>
      <rPr>
        <b/>
        <sz val="7"/>
        <color indexed="17"/>
        <rFont val="Arial CE"/>
        <family val="2"/>
      </rPr>
      <t xml:space="preserve"> elementy specyficzne </t>
    </r>
  </si>
  <si>
    <r>
      <t>pr sp</t>
    </r>
    <r>
      <rPr>
        <b/>
        <sz val="7"/>
        <color indexed="17"/>
        <rFont val="Arial CE"/>
        <family val="2"/>
      </rPr>
      <t xml:space="preserve"> formy aktywizacji </t>
    </r>
  </si>
  <si>
    <t xml:space="preserve">Pozostałe badania lekarskie </t>
  </si>
  <si>
    <t xml:space="preserve">(z wyłączeniem Poddziałania 6.1.3) - stan na dzień 31.12.2011r. </t>
  </si>
  <si>
    <t>Załącznik nr 2</t>
  </si>
  <si>
    <r>
      <t xml:space="preserve">Limit środków FP </t>
    </r>
    <r>
      <rPr>
        <sz val="7"/>
        <rFont val="Arial CE"/>
        <family val="0"/>
      </rPr>
      <t>(262 310 zł z algorytmu przesunieto na rzecz programu specjalnego)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</si>
</sst>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  <numFmt numFmtId="165" formatCode="#,##0.00\ &quot;zł&quot;"/>
    <numFmt numFmtId="166" formatCode="[$-415]d\ mmmm\ yyyy"/>
    <numFmt numFmtId="167" formatCode="#,##0.0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"/>
    <numFmt numFmtId="171" formatCode="#,##0.000"/>
    <numFmt numFmtId="172" formatCode="#,##0.000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49">
    <font>
      <sz val="10"/>
      <name val="Arial CE"/>
      <family val="0"/>
    </font>
    <font>
      <sz val="9"/>
      <name val="Arial CE"/>
      <family val="2"/>
    </font>
    <font>
      <i/>
      <sz val="8"/>
      <name val="Arial CE"/>
      <family val="2"/>
    </font>
    <font>
      <sz val="8"/>
      <name val="Arial CE"/>
      <family val="2"/>
    </font>
    <font>
      <i/>
      <sz val="6"/>
      <name val="Arial CE"/>
      <family val="2"/>
    </font>
    <font>
      <sz val="7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9"/>
      <color indexed="8"/>
      <name val="Arial CE"/>
      <family val="2"/>
    </font>
    <font>
      <i/>
      <sz val="6"/>
      <color indexed="10"/>
      <name val="Arial CE"/>
      <family val="0"/>
    </font>
    <font>
      <b/>
      <sz val="7"/>
      <color indexed="10"/>
      <name val="Arial CE"/>
      <family val="0"/>
    </font>
    <font>
      <b/>
      <sz val="7"/>
      <color indexed="17"/>
      <name val="Arial CE"/>
      <family val="2"/>
    </font>
    <font>
      <b/>
      <sz val="8"/>
      <color indexed="10"/>
      <name val="Arial CE"/>
      <family val="0"/>
    </font>
    <font>
      <b/>
      <sz val="8"/>
      <color indexed="4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>
        <color indexed="63"/>
      </right>
      <top style="hair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26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34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32" borderId="0" xfId="0" applyFont="1" applyFill="1" applyAlignment="1">
      <alignment vertical="center" wrapText="1"/>
    </xf>
    <xf numFmtId="3" fontId="1" fillId="33" borderId="10" xfId="0" applyNumberFormat="1" applyFont="1" applyFill="1" applyBorder="1" applyAlignment="1">
      <alignment vertical="center" wrapText="1"/>
    </xf>
    <xf numFmtId="3" fontId="1" fillId="33" borderId="11" xfId="0" applyNumberFormat="1" applyFont="1" applyFill="1" applyBorder="1" applyAlignment="1" applyProtection="1">
      <alignment vertical="center" wrapText="1"/>
      <protection locked="0"/>
    </xf>
    <xf numFmtId="0" fontId="0" fillId="32" borderId="0" xfId="0" applyFill="1" applyAlignment="1">
      <alignment/>
    </xf>
    <xf numFmtId="3" fontId="1" fillId="33" borderId="12" xfId="0" applyNumberFormat="1" applyFont="1" applyFill="1" applyBorder="1" applyAlignment="1">
      <alignment vertical="center" wrapText="1"/>
    </xf>
    <xf numFmtId="3" fontId="1" fillId="33" borderId="11" xfId="0" applyNumberFormat="1" applyFont="1" applyFill="1" applyBorder="1" applyAlignment="1">
      <alignment vertical="center" wrapText="1"/>
    </xf>
    <xf numFmtId="3" fontId="1" fillId="32" borderId="13" xfId="0" applyNumberFormat="1" applyFont="1" applyFill="1" applyBorder="1" applyAlignment="1">
      <alignment vertical="center" wrapText="1"/>
    </xf>
    <xf numFmtId="3" fontId="1" fillId="32" borderId="11" xfId="0" applyNumberFormat="1" applyFont="1" applyFill="1" applyBorder="1" applyAlignment="1">
      <alignment vertical="center" wrapText="1"/>
    </xf>
    <xf numFmtId="3" fontId="1" fillId="32" borderId="14" xfId="0" applyNumberFormat="1" applyFont="1" applyFill="1" applyBorder="1" applyAlignment="1">
      <alignment vertical="center" wrapText="1"/>
    </xf>
    <xf numFmtId="3" fontId="1" fillId="32" borderId="15" xfId="0" applyNumberFormat="1" applyFont="1" applyFill="1" applyBorder="1" applyAlignment="1">
      <alignment vertical="center" wrapText="1"/>
    </xf>
    <xf numFmtId="3" fontId="1" fillId="32" borderId="16" xfId="0" applyNumberFormat="1" applyFont="1" applyFill="1" applyBorder="1" applyAlignment="1">
      <alignment vertical="center" wrapText="1"/>
    </xf>
    <xf numFmtId="3" fontId="1" fillId="32" borderId="15" xfId="0" applyNumberFormat="1" applyFont="1" applyFill="1" applyBorder="1" applyAlignment="1" applyProtection="1">
      <alignment vertical="center" wrapText="1"/>
      <protection locked="0"/>
    </xf>
    <xf numFmtId="3" fontId="1" fillId="33" borderId="17" xfId="0" applyNumberFormat="1" applyFont="1" applyFill="1" applyBorder="1" applyAlignment="1">
      <alignment vertical="center" wrapText="1"/>
    </xf>
    <xf numFmtId="0" fontId="3" fillId="32" borderId="18" xfId="0" applyFont="1" applyFill="1" applyBorder="1" applyAlignment="1">
      <alignment vertical="center" wrapText="1"/>
    </xf>
    <xf numFmtId="0" fontId="2" fillId="32" borderId="19" xfId="0" applyFont="1" applyFill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3" fontId="1" fillId="32" borderId="23" xfId="0" applyNumberFormat="1" applyFont="1" applyFill="1" applyBorder="1" applyAlignment="1" applyProtection="1">
      <alignment vertical="center" wrapText="1"/>
      <protection locked="0"/>
    </xf>
    <xf numFmtId="0" fontId="0" fillId="34" borderId="0" xfId="0" applyFill="1" applyAlignment="1">
      <alignment/>
    </xf>
    <xf numFmtId="3" fontId="1" fillId="33" borderId="24" xfId="0" applyNumberFormat="1" applyFont="1" applyFill="1" applyBorder="1" applyAlignment="1">
      <alignment vertical="center" wrapText="1"/>
    </xf>
    <xf numFmtId="3" fontId="1" fillId="32" borderId="25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textRotation="90" wrapText="1"/>
    </xf>
    <xf numFmtId="0" fontId="0" fillId="0" borderId="26" xfId="0" applyBorder="1" applyAlignment="1">
      <alignment/>
    </xf>
    <xf numFmtId="3" fontId="1" fillId="33" borderId="27" xfId="0" applyNumberFormat="1" applyFont="1" applyFill="1" applyBorder="1" applyAlignment="1">
      <alignment vertical="center" wrapText="1"/>
    </xf>
    <xf numFmtId="3" fontId="9" fillId="33" borderId="10" xfId="0" applyNumberFormat="1" applyFont="1" applyFill="1" applyBorder="1" applyAlignment="1">
      <alignment vertical="center" wrapText="1"/>
    </xf>
    <xf numFmtId="3" fontId="1" fillId="35" borderId="15" xfId="0" applyNumberFormat="1" applyFont="1" applyFill="1" applyBorder="1" applyAlignment="1">
      <alignment vertical="center" wrapText="1"/>
    </xf>
    <xf numFmtId="3" fontId="1" fillId="35" borderId="13" xfId="0" applyNumberFormat="1" applyFont="1" applyFill="1" applyBorder="1" applyAlignment="1">
      <alignment vertical="center" wrapText="1"/>
    </xf>
    <xf numFmtId="3" fontId="1" fillId="33" borderId="28" xfId="0" applyNumberFormat="1" applyFont="1" applyFill="1" applyBorder="1" applyAlignment="1">
      <alignment vertical="center" wrapText="1"/>
    </xf>
    <xf numFmtId="0" fontId="2" fillId="32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8" fillId="0" borderId="29" xfId="0" applyFont="1" applyBorder="1" applyAlignment="1">
      <alignment vertical="center" wrapText="1"/>
    </xf>
    <xf numFmtId="3" fontId="1" fillId="33" borderId="30" xfId="0" applyNumberFormat="1" applyFont="1" applyFill="1" applyBorder="1" applyAlignment="1">
      <alignment vertical="center" wrapText="1"/>
    </xf>
    <xf numFmtId="3" fontId="1" fillId="32" borderId="31" xfId="0" applyNumberFormat="1" applyFont="1" applyFill="1" applyBorder="1" applyAlignment="1">
      <alignment vertical="center" wrapText="1"/>
    </xf>
    <xf numFmtId="3" fontId="1" fillId="33" borderId="32" xfId="0" applyNumberFormat="1" applyFont="1" applyFill="1" applyBorder="1" applyAlignment="1">
      <alignment vertical="center" wrapText="1"/>
    </xf>
    <xf numFmtId="3" fontId="1" fillId="33" borderId="33" xfId="0" applyNumberFormat="1" applyFont="1" applyFill="1" applyBorder="1" applyAlignment="1">
      <alignment vertical="center" wrapText="1"/>
    </xf>
    <xf numFmtId="3" fontId="1" fillId="32" borderId="34" xfId="0" applyNumberFormat="1" applyFont="1" applyFill="1" applyBorder="1" applyAlignment="1" applyProtection="1">
      <alignment vertical="center" wrapText="1"/>
      <protection locked="0"/>
    </xf>
    <xf numFmtId="3" fontId="1" fillId="32" borderId="35" xfId="0" applyNumberFormat="1" applyFont="1" applyFill="1" applyBorder="1" applyAlignment="1">
      <alignment vertical="center" wrapText="1"/>
    </xf>
    <xf numFmtId="3" fontId="1" fillId="32" borderId="25" xfId="0" applyNumberFormat="1" applyFont="1" applyFill="1" applyBorder="1" applyAlignment="1">
      <alignment vertical="center" wrapText="1"/>
    </xf>
    <xf numFmtId="3" fontId="1" fillId="32" borderId="36" xfId="0" applyNumberFormat="1" applyFont="1" applyFill="1" applyBorder="1" applyAlignment="1">
      <alignment vertical="center" wrapText="1"/>
    </xf>
    <xf numFmtId="3" fontId="1" fillId="36" borderId="30" xfId="0" applyNumberFormat="1" applyFont="1" applyFill="1" applyBorder="1" applyAlignment="1">
      <alignment vertical="center" wrapText="1"/>
    </xf>
    <xf numFmtId="3" fontId="1" fillId="36" borderId="10" xfId="0" applyNumberFormat="1" applyFont="1" applyFill="1" applyBorder="1" applyAlignment="1">
      <alignment vertical="center" wrapText="1"/>
    </xf>
    <xf numFmtId="3" fontId="1" fillId="36" borderId="11" xfId="0" applyNumberFormat="1" applyFont="1" applyFill="1" applyBorder="1" applyAlignment="1">
      <alignment vertical="center" wrapText="1"/>
    </xf>
    <xf numFmtId="3" fontId="1" fillId="35" borderId="11" xfId="0" applyNumberFormat="1" applyFont="1" applyFill="1" applyBorder="1" applyAlignment="1" applyProtection="1">
      <alignment vertical="center" wrapText="1"/>
      <protection locked="0"/>
    </xf>
    <xf numFmtId="3" fontId="1" fillId="36" borderId="16" xfId="0" applyNumberFormat="1" applyFont="1" applyFill="1" applyBorder="1" applyAlignment="1">
      <alignment vertical="center" wrapText="1"/>
    </xf>
    <xf numFmtId="3" fontId="1" fillId="36" borderId="12" xfId="0" applyNumberFormat="1" applyFont="1" applyFill="1" applyBorder="1" applyAlignment="1">
      <alignment vertical="center" wrapText="1"/>
    </xf>
    <xf numFmtId="3" fontId="1" fillId="35" borderId="15" xfId="0" applyNumberFormat="1" applyFont="1" applyFill="1" applyBorder="1" applyAlignment="1" applyProtection="1">
      <alignment vertical="center" wrapText="1"/>
      <protection locked="0"/>
    </xf>
    <xf numFmtId="3" fontId="1" fillId="0" borderId="37" xfId="0" applyNumberFormat="1" applyFont="1" applyBorder="1" applyAlignment="1" applyProtection="1">
      <alignment vertical="center" wrapText="1"/>
      <protection locked="0"/>
    </xf>
    <xf numFmtId="3" fontId="1" fillId="0" borderId="38" xfId="0" applyNumberFormat="1" applyFont="1" applyBorder="1" applyAlignment="1" applyProtection="1">
      <alignment vertical="center" wrapText="1"/>
      <protection locked="0"/>
    </xf>
    <xf numFmtId="3" fontId="1" fillId="36" borderId="39" xfId="0" applyNumberFormat="1" applyFont="1" applyFill="1" applyBorder="1" applyAlignment="1">
      <alignment vertical="center" wrapText="1"/>
    </xf>
    <xf numFmtId="3" fontId="1" fillId="35" borderId="35" xfId="0" applyNumberFormat="1" applyFont="1" applyFill="1" applyBorder="1" applyAlignment="1">
      <alignment vertical="center" wrapText="1"/>
    </xf>
    <xf numFmtId="3" fontId="1" fillId="35" borderId="25" xfId="0" applyNumberFormat="1" applyFont="1" applyFill="1" applyBorder="1" applyAlignment="1">
      <alignment vertical="center" wrapText="1"/>
    </xf>
    <xf numFmtId="3" fontId="1" fillId="35" borderId="25" xfId="0" applyNumberFormat="1" applyFont="1" applyFill="1" applyBorder="1" applyAlignment="1" applyProtection="1">
      <alignment vertical="center" wrapText="1"/>
      <protection locked="0"/>
    </xf>
    <xf numFmtId="3" fontId="1" fillId="35" borderId="23" xfId="0" applyNumberFormat="1" applyFont="1" applyFill="1" applyBorder="1" applyAlignment="1" applyProtection="1">
      <alignment vertical="center" wrapText="1"/>
      <protection locked="0"/>
    </xf>
    <xf numFmtId="3" fontId="1" fillId="32" borderId="40" xfId="0" applyNumberFormat="1" applyFont="1" applyFill="1" applyBorder="1" applyAlignment="1" applyProtection="1">
      <alignment vertical="center" wrapText="1"/>
      <protection locked="0"/>
    </xf>
    <xf numFmtId="3" fontId="1" fillId="35" borderId="24" xfId="0" applyNumberFormat="1" applyFont="1" applyFill="1" applyBorder="1" applyAlignment="1" applyProtection="1">
      <alignment vertical="center" wrapText="1"/>
      <protection locked="0"/>
    </xf>
    <xf numFmtId="3" fontId="1" fillId="36" borderId="17" xfId="0" applyNumberFormat="1" applyFont="1" applyFill="1" applyBorder="1" applyAlignment="1">
      <alignment vertical="center" wrapText="1"/>
    </xf>
    <xf numFmtId="3" fontId="1" fillId="36" borderId="11" xfId="0" applyNumberFormat="1" applyFont="1" applyFill="1" applyBorder="1" applyAlignment="1" applyProtection="1">
      <alignment vertical="center" wrapText="1"/>
      <protection locked="0"/>
    </xf>
    <xf numFmtId="3" fontId="1" fillId="33" borderId="32" xfId="0" applyNumberFormat="1" applyFont="1" applyFill="1" applyBorder="1" applyAlignment="1" applyProtection="1">
      <alignment vertical="center" wrapText="1"/>
      <protection locked="0"/>
    </xf>
    <xf numFmtId="3" fontId="1" fillId="36" borderId="17" xfId="0" applyNumberFormat="1" applyFont="1" applyFill="1" applyBorder="1" applyAlignment="1" applyProtection="1">
      <alignment vertical="center" wrapText="1"/>
      <protection locked="0"/>
    </xf>
    <xf numFmtId="3" fontId="1" fillId="35" borderId="37" xfId="0" applyNumberFormat="1" applyFont="1" applyFill="1" applyBorder="1" applyAlignment="1" applyProtection="1">
      <alignment vertical="center" wrapText="1"/>
      <protection locked="0"/>
    </xf>
    <xf numFmtId="3" fontId="1" fillId="0" borderId="41" xfId="0" applyNumberFormat="1" applyFont="1" applyBorder="1" applyAlignment="1" applyProtection="1">
      <alignment vertical="center" wrapText="1"/>
      <protection locked="0"/>
    </xf>
    <xf numFmtId="3" fontId="1" fillId="35" borderId="35" xfId="0" applyNumberFormat="1" applyFont="1" applyFill="1" applyBorder="1" applyAlignment="1" applyProtection="1">
      <alignment vertical="center" wrapText="1"/>
      <protection locked="0"/>
    </xf>
    <xf numFmtId="3" fontId="1" fillId="35" borderId="38" xfId="0" applyNumberFormat="1" applyFont="1" applyFill="1" applyBorder="1" applyAlignment="1" applyProtection="1">
      <alignment vertical="center" wrapText="1"/>
      <protection locked="0"/>
    </xf>
    <xf numFmtId="3" fontId="1" fillId="0" borderId="42" xfId="0" applyNumberFormat="1" applyFont="1" applyBorder="1" applyAlignment="1" applyProtection="1">
      <alignment vertical="center" wrapText="1"/>
      <protection locked="0"/>
    </xf>
    <xf numFmtId="3" fontId="1" fillId="35" borderId="43" xfId="0" applyNumberFormat="1" applyFont="1" applyFill="1" applyBorder="1" applyAlignment="1" applyProtection="1">
      <alignment vertical="center" wrapText="1"/>
      <protection locked="0"/>
    </xf>
    <xf numFmtId="3" fontId="1" fillId="32" borderId="0" xfId="0" applyNumberFormat="1" applyFont="1" applyFill="1" applyBorder="1" applyAlignment="1">
      <alignment vertical="center" wrapText="1"/>
    </xf>
    <xf numFmtId="3" fontId="1" fillId="0" borderId="0" xfId="0" applyNumberFormat="1" applyFont="1" applyBorder="1" applyAlignment="1" applyProtection="1">
      <alignment vertical="center" wrapText="1"/>
      <protection locked="0"/>
    </xf>
    <xf numFmtId="3" fontId="1" fillId="35" borderId="0" xfId="0" applyNumberFormat="1" applyFont="1" applyFill="1" applyBorder="1" applyAlignment="1" applyProtection="1">
      <alignment vertical="center" wrapText="1"/>
      <protection locked="0"/>
    </xf>
    <xf numFmtId="3" fontId="8" fillId="0" borderId="29" xfId="0" applyNumberFormat="1" applyFont="1" applyBorder="1" applyAlignment="1">
      <alignment vertical="center" wrapText="1"/>
    </xf>
    <xf numFmtId="3" fontId="1" fillId="35" borderId="44" xfId="0" applyNumberFormat="1" applyFont="1" applyFill="1" applyBorder="1" applyAlignment="1" applyProtection="1">
      <alignment vertical="center" wrapText="1"/>
      <protection locked="0"/>
    </xf>
    <xf numFmtId="3" fontId="1" fillId="35" borderId="45" xfId="0" applyNumberFormat="1" applyFont="1" applyFill="1" applyBorder="1" applyAlignment="1" applyProtection="1">
      <alignment vertical="center" wrapText="1"/>
      <protection locked="0"/>
    </xf>
    <xf numFmtId="3" fontId="1" fillId="36" borderId="46" xfId="0" applyNumberFormat="1" applyFont="1" applyFill="1" applyBorder="1" applyAlignment="1">
      <alignment vertical="center" wrapText="1"/>
    </xf>
    <xf numFmtId="3" fontId="1" fillId="36" borderId="46" xfId="0" applyNumberFormat="1" applyFont="1" applyFill="1" applyBorder="1" applyAlignment="1" applyProtection="1">
      <alignment vertical="center" wrapText="1"/>
      <protection locked="0"/>
    </xf>
    <xf numFmtId="3" fontId="1" fillId="35" borderId="47" xfId="0" applyNumberFormat="1" applyFont="1" applyFill="1" applyBorder="1" applyAlignment="1" applyProtection="1">
      <alignment vertical="center" wrapText="1"/>
      <protection locked="0"/>
    </xf>
    <xf numFmtId="3" fontId="1" fillId="35" borderId="48" xfId="0" applyNumberFormat="1" applyFont="1" applyFill="1" applyBorder="1" applyAlignment="1" applyProtection="1">
      <alignment vertical="center" wrapText="1"/>
      <protection locked="0"/>
    </xf>
    <xf numFmtId="3" fontId="1" fillId="32" borderId="24" xfId="0" applyNumberFormat="1" applyFont="1" applyFill="1" applyBorder="1" applyAlignment="1" applyProtection="1">
      <alignment vertical="center" wrapText="1"/>
      <protection locked="0"/>
    </xf>
    <xf numFmtId="3" fontId="1" fillId="33" borderId="17" xfId="0" applyNumberFormat="1" applyFont="1" applyFill="1" applyBorder="1" applyAlignment="1" applyProtection="1">
      <alignment vertical="center" wrapText="1"/>
      <protection locked="0"/>
    </xf>
    <xf numFmtId="3" fontId="1" fillId="0" borderId="35" xfId="0" applyNumberFormat="1" applyFont="1" applyBorder="1" applyAlignment="1" applyProtection="1">
      <alignment vertical="center" wrapText="1"/>
      <protection locked="0"/>
    </xf>
    <xf numFmtId="3" fontId="1" fillId="0" borderId="43" xfId="0" applyNumberFormat="1" applyFont="1" applyBorder="1" applyAlignment="1" applyProtection="1">
      <alignment vertical="center" wrapText="1"/>
      <protection locked="0"/>
    </xf>
    <xf numFmtId="3" fontId="1" fillId="36" borderId="33" xfId="0" applyNumberFormat="1" applyFont="1" applyFill="1" applyBorder="1" applyAlignment="1">
      <alignment vertical="center" wrapText="1"/>
    </xf>
    <xf numFmtId="3" fontId="1" fillId="36" borderId="28" xfId="0" applyNumberFormat="1" applyFont="1" applyFill="1" applyBorder="1" applyAlignment="1">
      <alignment vertical="center" wrapText="1"/>
    </xf>
    <xf numFmtId="3" fontId="1" fillId="36" borderId="32" xfId="0" applyNumberFormat="1" applyFont="1" applyFill="1" applyBorder="1" applyAlignment="1">
      <alignment vertical="center" wrapText="1"/>
    </xf>
    <xf numFmtId="3" fontId="1" fillId="36" borderId="32" xfId="0" applyNumberFormat="1" applyFont="1" applyFill="1" applyBorder="1" applyAlignment="1" applyProtection="1">
      <alignment vertical="center" wrapText="1"/>
      <protection locked="0"/>
    </xf>
    <xf numFmtId="3" fontId="1" fillId="33" borderId="13" xfId="0" applyNumberFormat="1" applyFont="1" applyFill="1" applyBorder="1" applyAlignment="1">
      <alignment vertical="center" wrapText="1"/>
    </xf>
    <xf numFmtId="3" fontId="1" fillId="35" borderId="13" xfId="0" applyNumberFormat="1" applyFont="1" applyFill="1" applyBorder="1" applyAlignment="1" applyProtection="1">
      <alignment vertical="center" wrapText="1"/>
      <protection locked="0"/>
    </xf>
    <xf numFmtId="3" fontId="1" fillId="0" borderId="35" xfId="0" applyNumberFormat="1" applyFont="1" applyFill="1" applyBorder="1" applyAlignment="1">
      <alignment vertical="center" wrapText="1"/>
    </xf>
    <xf numFmtId="3" fontId="1" fillId="0" borderId="25" xfId="0" applyNumberFormat="1" applyFont="1" applyFill="1" applyBorder="1" applyAlignment="1">
      <alignment vertical="center" wrapText="1"/>
    </xf>
    <xf numFmtId="3" fontId="1" fillId="0" borderId="25" xfId="0" applyNumberFormat="1" applyFont="1" applyFill="1" applyBorder="1" applyAlignment="1" applyProtection="1">
      <alignment vertical="center" wrapText="1"/>
      <protection locked="0"/>
    </xf>
    <xf numFmtId="3" fontId="1" fillId="33" borderId="16" xfId="0" applyNumberFormat="1" applyFont="1" applyFill="1" applyBorder="1" applyAlignment="1">
      <alignment vertical="center" wrapText="1"/>
    </xf>
    <xf numFmtId="3" fontId="1" fillId="36" borderId="49" xfId="0" applyNumberFormat="1" applyFont="1" applyFill="1" applyBorder="1" applyAlignment="1">
      <alignment vertical="center" wrapText="1"/>
    </xf>
    <xf numFmtId="3" fontId="1" fillId="0" borderId="35" xfId="0" applyNumberFormat="1" applyFont="1" applyFill="1" applyBorder="1" applyAlignment="1" applyProtection="1">
      <alignment vertical="center" wrapText="1"/>
      <protection locked="0"/>
    </xf>
    <xf numFmtId="3" fontId="1" fillId="0" borderId="43" xfId="0" applyNumberFormat="1" applyFont="1" applyFill="1" applyBorder="1" applyAlignment="1" applyProtection="1">
      <alignment vertical="center" wrapText="1"/>
      <protection locked="0"/>
    </xf>
    <xf numFmtId="3" fontId="1" fillId="0" borderId="24" xfId="0" applyNumberFormat="1" applyFont="1" applyFill="1" applyBorder="1" applyAlignment="1" applyProtection="1">
      <alignment vertical="center" wrapText="1"/>
      <protection locked="0"/>
    </xf>
    <xf numFmtId="3" fontId="1" fillId="32" borderId="38" xfId="0" applyNumberFormat="1" applyFont="1" applyFill="1" applyBorder="1" applyAlignment="1" applyProtection="1">
      <alignment vertical="center" wrapText="1"/>
      <protection locked="0"/>
    </xf>
    <xf numFmtId="3" fontId="1" fillId="36" borderId="11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1" xfId="0" applyNumberFormat="1" applyFont="1" applyFill="1" applyBorder="1" applyAlignment="1" applyProtection="1">
      <alignment vertical="center" wrapText="1"/>
      <protection locked="0"/>
    </xf>
    <xf numFmtId="3" fontId="1" fillId="35" borderId="14" xfId="0" applyNumberFormat="1" applyFont="1" applyFill="1" applyBorder="1" applyAlignment="1" applyProtection="1">
      <alignment vertical="center" wrapText="1"/>
      <protection locked="0"/>
    </xf>
    <xf numFmtId="3" fontId="1" fillId="0" borderId="14" xfId="0" applyNumberFormat="1" applyFont="1" applyFill="1" applyBorder="1" applyAlignment="1" applyProtection="1">
      <alignment vertical="center" wrapText="1"/>
      <protection locked="0"/>
    </xf>
    <xf numFmtId="3" fontId="1" fillId="34" borderId="13" xfId="0" applyNumberFormat="1" applyFont="1" applyFill="1" applyBorder="1" applyAlignment="1">
      <alignment vertical="center" wrapText="1"/>
    </xf>
    <xf numFmtId="3" fontId="1" fillId="32" borderId="13" xfId="0" applyNumberFormat="1" applyFont="1" applyFill="1" applyBorder="1" applyAlignment="1" applyProtection="1">
      <alignment vertical="center" wrapText="1"/>
      <protection locked="0"/>
    </xf>
    <xf numFmtId="3" fontId="1" fillId="0" borderId="0" xfId="0" applyNumberFormat="1" applyFont="1" applyFill="1" applyBorder="1" applyAlignment="1" applyProtection="1">
      <alignment vertical="center" wrapText="1"/>
      <protection locked="0"/>
    </xf>
    <xf numFmtId="4" fontId="1" fillId="32" borderId="15" xfId="0" applyNumberFormat="1" applyFont="1" applyFill="1" applyBorder="1" applyAlignment="1" applyProtection="1">
      <alignment vertical="center" wrapText="1"/>
      <protection locked="0"/>
    </xf>
    <xf numFmtId="4" fontId="1" fillId="32" borderId="23" xfId="0" applyNumberFormat="1" applyFont="1" applyFill="1" applyBorder="1" applyAlignment="1" applyProtection="1">
      <alignment vertical="center" wrapText="1"/>
      <protection locked="0"/>
    </xf>
    <xf numFmtId="4" fontId="1" fillId="33" borderId="11" xfId="0" applyNumberFormat="1" applyFont="1" applyFill="1" applyBorder="1" applyAlignment="1">
      <alignment vertical="center" wrapText="1"/>
    </xf>
    <xf numFmtId="4" fontId="1" fillId="34" borderId="13" xfId="0" applyNumberFormat="1" applyFont="1" applyFill="1" applyBorder="1" applyAlignment="1">
      <alignment vertical="center" wrapText="1"/>
    </xf>
    <xf numFmtId="4" fontId="1" fillId="32" borderId="15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vertical="center" textRotation="90" wrapText="1"/>
    </xf>
    <xf numFmtId="0" fontId="1" fillId="0" borderId="5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vertical="center" wrapText="1"/>
    </xf>
    <xf numFmtId="3" fontId="1" fillId="0" borderId="23" xfId="0" applyNumberFormat="1" applyFont="1" applyBorder="1" applyAlignment="1" applyProtection="1">
      <alignment vertical="center" wrapText="1"/>
      <protection locked="0"/>
    </xf>
    <xf numFmtId="0" fontId="1" fillId="0" borderId="51" xfId="0" applyFont="1" applyFill="1" applyBorder="1" applyAlignment="1">
      <alignment horizontal="center" vertical="center" textRotation="90" wrapText="1"/>
    </xf>
    <xf numFmtId="0" fontId="1" fillId="0" borderId="51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vertical="center" wrapText="1"/>
    </xf>
    <xf numFmtId="3" fontId="1" fillId="0" borderId="51" xfId="0" applyNumberFormat="1" applyFont="1" applyFill="1" applyBorder="1" applyAlignment="1">
      <alignment vertical="center" wrapText="1"/>
    </xf>
    <xf numFmtId="3" fontId="1" fillId="0" borderId="51" xfId="0" applyNumberFormat="1" applyFont="1" applyFill="1" applyBorder="1" applyAlignment="1" applyProtection="1">
      <alignment vertical="center" wrapText="1"/>
      <protection locked="0"/>
    </xf>
    <xf numFmtId="0" fontId="1" fillId="0" borderId="51" xfId="0" applyFont="1" applyBorder="1" applyAlignment="1">
      <alignment horizontal="center" vertical="center" textRotation="90" wrapText="1"/>
    </xf>
    <xf numFmtId="0" fontId="1" fillId="0" borderId="51" xfId="0" applyFont="1" applyBorder="1" applyAlignment="1">
      <alignment horizontal="left" vertical="center" wrapText="1"/>
    </xf>
    <xf numFmtId="3" fontId="1" fillId="0" borderId="51" xfId="0" applyNumberFormat="1" applyFont="1" applyBorder="1" applyAlignment="1" applyProtection="1">
      <alignment vertical="center" wrapText="1"/>
      <protection locked="0"/>
    </xf>
    <xf numFmtId="3" fontId="1" fillId="35" borderId="52" xfId="0" applyNumberFormat="1" applyFont="1" applyFill="1" applyBorder="1" applyAlignment="1" applyProtection="1">
      <alignment vertical="center" wrapText="1"/>
      <protection locked="0"/>
    </xf>
    <xf numFmtId="3" fontId="1" fillId="0" borderId="13" xfId="0" applyNumberFormat="1" applyFont="1" applyFill="1" applyBorder="1" applyAlignment="1">
      <alignment vertical="center" wrapText="1"/>
    </xf>
    <xf numFmtId="3" fontId="1" fillId="0" borderId="15" xfId="0" applyNumberFormat="1" applyFont="1" applyFill="1" applyBorder="1" applyAlignment="1">
      <alignment vertical="center" wrapText="1"/>
    </xf>
    <xf numFmtId="3" fontId="1" fillId="0" borderId="15" xfId="0" applyNumberFormat="1" applyFont="1" applyFill="1" applyBorder="1" applyAlignment="1" applyProtection="1">
      <alignment vertical="center" wrapText="1"/>
      <protection locked="0"/>
    </xf>
    <xf numFmtId="3" fontId="1" fillId="0" borderId="23" xfId="0" applyNumberFormat="1" applyFont="1" applyFill="1" applyBorder="1" applyAlignment="1" applyProtection="1">
      <alignment vertical="center" wrapText="1"/>
      <protection locked="0"/>
    </xf>
    <xf numFmtId="3" fontId="1" fillId="0" borderId="37" xfId="0" applyNumberFormat="1" applyFont="1" applyFill="1" applyBorder="1" applyAlignment="1" applyProtection="1">
      <alignment vertical="center" wrapText="1"/>
      <protection locked="0"/>
    </xf>
    <xf numFmtId="3" fontId="1" fillId="0" borderId="38" xfId="0" applyNumberFormat="1" applyFont="1" applyFill="1" applyBorder="1" applyAlignment="1" applyProtection="1">
      <alignment vertical="center" wrapText="1"/>
      <protection locked="0"/>
    </xf>
    <xf numFmtId="4" fontId="1" fillId="33" borderId="11" xfId="0" applyNumberFormat="1" applyFont="1" applyFill="1" applyBorder="1" applyAlignment="1" applyProtection="1">
      <alignment vertical="center" wrapText="1"/>
      <protection locked="0"/>
    </xf>
    <xf numFmtId="3" fontId="1" fillId="33" borderId="53" xfId="0" applyNumberFormat="1" applyFont="1" applyFill="1" applyBorder="1" applyAlignment="1">
      <alignment vertical="center" wrapText="1"/>
    </xf>
    <xf numFmtId="3" fontId="1" fillId="33" borderId="54" xfId="0" applyNumberFormat="1" applyFont="1" applyFill="1" applyBorder="1" applyAlignment="1">
      <alignment vertical="center" wrapText="1"/>
    </xf>
    <xf numFmtId="3" fontId="1" fillId="33" borderId="54" xfId="0" applyNumberFormat="1" applyFont="1" applyFill="1" applyBorder="1" applyAlignment="1" applyProtection="1">
      <alignment vertical="center" wrapText="1"/>
      <protection locked="0"/>
    </xf>
    <xf numFmtId="4" fontId="1" fillId="32" borderId="13" xfId="0" applyNumberFormat="1" applyFont="1" applyFill="1" applyBorder="1" applyAlignment="1">
      <alignment vertical="center" wrapText="1"/>
    </xf>
    <xf numFmtId="1" fontId="1" fillId="32" borderId="15" xfId="42" applyNumberFormat="1" applyFont="1" applyFill="1" applyBorder="1" applyAlignment="1" applyProtection="1">
      <alignment vertical="center" wrapText="1"/>
      <protection locked="0"/>
    </xf>
    <xf numFmtId="4" fontId="1" fillId="33" borderId="32" xfId="0" applyNumberFormat="1" applyFont="1" applyFill="1" applyBorder="1" applyAlignment="1">
      <alignment vertical="center" wrapText="1"/>
    </xf>
    <xf numFmtId="3" fontId="1" fillId="37" borderId="13" xfId="0" applyNumberFormat="1" applyFont="1" applyFill="1" applyBorder="1" applyAlignment="1">
      <alignment vertical="center" wrapText="1"/>
    </xf>
    <xf numFmtId="3" fontId="1" fillId="37" borderId="15" xfId="0" applyNumberFormat="1" applyFont="1" applyFill="1" applyBorder="1" applyAlignment="1">
      <alignment vertical="center" wrapText="1"/>
    </xf>
    <xf numFmtId="3" fontId="1" fillId="37" borderId="16" xfId="0" applyNumberFormat="1" applyFont="1" applyFill="1" applyBorder="1" applyAlignment="1">
      <alignment vertical="center" wrapText="1"/>
    </xf>
    <xf numFmtId="3" fontId="1" fillId="37" borderId="11" xfId="0" applyNumberFormat="1" applyFont="1" applyFill="1" applyBorder="1" applyAlignment="1">
      <alignment vertical="center" wrapText="1"/>
    </xf>
    <xf numFmtId="3" fontId="1" fillId="37" borderId="14" xfId="0" applyNumberFormat="1" applyFont="1" applyFill="1" applyBorder="1" applyAlignment="1">
      <alignment vertical="center" wrapText="1"/>
    </xf>
    <xf numFmtId="3" fontId="1" fillId="37" borderId="31" xfId="0" applyNumberFormat="1" applyFont="1" applyFill="1" applyBorder="1" applyAlignment="1">
      <alignment vertical="center" wrapText="1"/>
    </xf>
    <xf numFmtId="3" fontId="1" fillId="37" borderId="34" xfId="0" applyNumberFormat="1" applyFont="1" applyFill="1" applyBorder="1" applyAlignment="1">
      <alignment vertical="center" wrapText="1"/>
    </xf>
    <xf numFmtId="3" fontId="1" fillId="37" borderId="34" xfId="0" applyNumberFormat="1" applyFont="1" applyFill="1" applyBorder="1" applyAlignment="1" applyProtection="1">
      <alignment vertical="center" wrapText="1"/>
      <protection locked="0"/>
    </xf>
    <xf numFmtId="3" fontId="1" fillId="37" borderId="49" xfId="0" applyNumberFormat="1" applyFont="1" applyFill="1" applyBorder="1" applyAlignment="1" applyProtection="1">
      <alignment vertical="center" wrapText="1"/>
      <protection locked="0"/>
    </xf>
    <xf numFmtId="3" fontId="1" fillId="37" borderId="41" xfId="0" applyNumberFormat="1" applyFont="1" applyFill="1" applyBorder="1" applyAlignment="1" applyProtection="1">
      <alignment vertical="center" wrapText="1"/>
      <protection locked="0"/>
    </xf>
    <xf numFmtId="3" fontId="1" fillId="37" borderId="42" xfId="0" applyNumberFormat="1" applyFont="1" applyFill="1" applyBorder="1" applyAlignment="1" applyProtection="1">
      <alignment vertical="center" wrapText="1"/>
      <protection locked="0"/>
    </xf>
    <xf numFmtId="3" fontId="1" fillId="37" borderId="40" xfId="0" applyNumberFormat="1" applyFont="1" applyFill="1" applyBorder="1" applyAlignment="1" applyProtection="1">
      <alignment vertical="center" wrapText="1"/>
      <protection locked="0"/>
    </xf>
    <xf numFmtId="3" fontId="1" fillId="37" borderId="31" xfId="0" applyNumberFormat="1" applyFont="1" applyFill="1" applyBorder="1" applyAlignment="1" applyProtection="1">
      <alignment vertical="center" wrapText="1"/>
      <protection locked="0"/>
    </xf>
    <xf numFmtId="4" fontId="1" fillId="38" borderId="31" xfId="0" applyNumberFormat="1" applyFont="1" applyFill="1" applyBorder="1" applyAlignment="1">
      <alignment vertical="center" wrapText="1"/>
    </xf>
    <xf numFmtId="4" fontId="1" fillId="38" borderId="34" xfId="0" applyNumberFormat="1" applyFont="1" applyFill="1" applyBorder="1" applyAlignment="1">
      <alignment vertical="center" wrapText="1"/>
    </xf>
    <xf numFmtId="3" fontId="1" fillId="38" borderId="34" xfId="0" applyNumberFormat="1" applyFont="1" applyFill="1" applyBorder="1" applyAlignment="1" applyProtection="1">
      <alignment vertical="center" wrapText="1"/>
      <protection locked="0"/>
    </xf>
    <xf numFmtId="4" fontId="1" fillId="38" borderId="34" xfId="0" applyNumberFormat="1" applyFont="1" applyFill="1" applyBorder="1" applyAlignment="1" applyProtection="1">
      <alignment vertical="center" wrapText="1"/>
      <protection locked="0"/>
    </xf>
    <xf numFmtId="3" fontId="1" fillId="38" borderId="41" xfId="0" applyNumberFormat="1" applyFont="1" applyFill="1" applyBorder="1" applyAlignment="1" applyProtection="1">
      <alignment vertical="center" wrapText="1"/>
      <protection locked="0"/>
    </xf>
    <xf numFmtId="3" fontId="1" fillId="38" borderId="42" xfId="0" applyNumberFormat="1" applyFont="1" applyFill="1" applyBorder="1" applyAlignment="1" applyProtection="1">
      <alignment vertical="center" wrapText="1"/>
      <protection locked="0"/>
    </xf>
    <xf numFmtId="3" fontId="1" fillId="37" borderId="32" xfId="0" applyNumberFormat="1" applyFont="1" applyFill="1" applyBorder="1" applyAlignment="1" applyProtection="1">
      <alignment vertical="center" wrapText="1"/>
      <protection locked="0"/>
    </xf>
    <xf numFmtId="3" fontId="1" fillId="37" borderId="55" xfId="0" applyNumberFormat="1" applyFont="1" applyFill="1" applyBorder="1" applyAlignment="1" applyProtection="1">
      <alignment vertical="center" wrapText="1"/>
      <protection locked="0"/>
    </xf>
    <xf numFmtId="3" fontId="1" fillId="37" borderId="56" xfId="0" applyNumberFormat="1" applyFont="1" applyFill="1" applyBorder="1" applyAlignment="1">
      <alignment vertical="center" wrapText="1"/>
    </xf>
    <xf numFmtId="3" fontId="1" fillId="37" borderId="57" xfId="0" applyNumberFormat="1" applyFont="1" applyFill="1" applyBorder="1" applyAlignment="1">
      <alignment vertical="center" wrapText="1"/>
    </xf>
    <xf numFmtId="3" fontId="1" fillId="37" borderId="57" xfId="0" applyNumberFormat="1" applyFont="1" applyFill="1" applyBorder="1" applyAlignment="1" applyProtection="1">
      <alignment vertical="center" wrapText="1"/>
      <protection locked="0"/>
    </xf>
    <xf numFmtId="3" fontId="1" fillId="37" borderId="58" xfId="0" applyNumberFormat="1" applyFont="1" applyFill="1" applyBorder="1" applyAlignment="1" applyProtection="1">
      <alignment vertical="center" wrapText="1"/>
      <protection locked="0"/>
    </xf>
    <xf numFmtId="3" fontId="1" fillId="37" borderId="59" xfId="0" applyNumberFormat="1" applyFont="1" applyFill="1" applyBorder="1" applyAlignment="1" applyProtection="1">
      <alignment vertical="center" wrapText="1"/>
      <protection locked="0"/>
    </xf>
    <xf numFmtId="3" fontId="1" fillId="37" borderId="60" xfId="0" applyNumberFormat="1" applyFont="1" applyFill="1" applyBorder="1" applyAlignment="1" applyProtection="1">
      <alignment vertical="center" wrapText="1"/>
      <protection locked="0"/>
    </xf>
    <xf numFmtId="3" fontId="1" fillId="38" borderId="31" xfId="0" applyNumberFormat="1" applyFont="1" applyFill="1" applyBorder="1" applyAlignment="1">
      <alignment vertical="center" wrapText="1"/>
    </xf>
    <xf numFmtId="3" fontId="1" fillId="38" borderId="34" xfId="0" applyNumberFormat="1" applyFont="1" applyFill="1" applyBorder="1" applyAlignment="1">
      <alignment vertical="center" wrapText="1"/>
    </xf>
    <xf numFmtId="3" fontId="1" fillId="38" borderId="40" xfId="0" applyNumberFormat="1" applyFont="1" applyFill="1" applyBorder="1" applyAlignment="1" applyProtection="1">
      <alignment vertical="center" wrapText="1"/>
      <protection locked="0"/>
    </xf>
    <xf numFmtId="3" fontId="1" fillId="38" borderId="31" xfId="0" applyNumberFormat="1" applyFont="1" applyFill="1" applyBorder="1" applyAlignment="1" applyProtection="1">
      <alignment vertical="center" wrapText="1"/>
      <protection locked="0"/>
    </xf>
    <xf numFmtId="4" fontId="1" fillId="39" borderId="13" xfId="0" applyNumberFormat="1" applyFont="1" applyFill="1" applyBorder="1" applyAlignment="1">
      <alignment vertical="center" wrapText="1"/>
    </xf>
    <xf numFmtId="4" fontId="1" fillId="37" borderId="34" xfId="0" applyNumberFormat="1" applyFont="1" applyFill="1" applyBorder="1" applyAlignment="1" applyProtection="1">
      <alignment vertical="center" wrapText="1"/>
      <protection locked="0"/>
    </xf>
    <xf numFmtId="3" fontId="8" fillId="0" borderId="61" xfId="0" applyNumberFormat="1" applyFont="1" applyBorder="1" applyAlignment="1">
      <alignment vertical="center" wrapText="1"/>
    </xf>
    <xf numFmtId="0" fontId="14" fillId="0" borderId="29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0" fontId="13" fillId="37" borderId="6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1" fillId="0" borderId="14" xfId="0" applyFont="1" applyBorder="1" applyAlignment="1">
      <alignment horizontal="center" vertical="center" wrapText="1"/>
    </xf>
    <xf numFmtId="0" fontId="6" fillId="0" borderId="26" xfId="0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3" fontId="7" fillId="0" borderId="26" xfId="0" applyNumberFormat="1" applyFont="1" applyBorder="1" applyAlignment="1" applyProtection="1">
      <alignment vertical="center" wrapText="1"/>
      <protection locked="0"/>
    </xf>
    <xf numFmtId="3" fontId="1" fillId="0" borderId="26" xfId="0" applyNumberFormat="1" applyFont="1" applyBorder="1" applyAlignment="1">
      <alignment vertical="center" wrapText="1"/>
    </xf>
    <xf numFmtId="3" fontId="7" fillId="0" borderId="30" xfId="0" applyNumberFormat="1" applyFont="1" applyBorder="1" applyAlignment="1" applyProtection="1">
      <alignment vertical="center" wrapText="1"/>
      <protection locked="0"/>
    </xf>
    <xf numFmtId="3" fontId="1" fillId="0" borderId="29" xfId="0" applyNumberFormat="1" applyFont="1" applyBorder="1" applyAlignment="1">
      <alignment vertical="center" wrapText="1"/>
    </xf>
    <xf numFmtId="3" fontId="1" fillId="0" borderId="30" xfId="0" applyNumberFormat="1" applyFont="1" applyBorder="1" applyAlignment="1">
      <alignment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7" fillId="0" borderId="30" xfId="0" applyNumberFormat="1" applyFont="1" applyFill="1" applyBorder="1" applyAlignment="1" applyProtection="1">
      <alignment vertical="center" wrapText="1"/>
      <protection locked="0"/>
    </xf>
    <xf numFmtId="3" fontId="7" fillId="0" borderId="26" xfId="0" applyNumberFormat="1" applyFont="1" applyFill="1" applyBorder="1" applyAlignment="1" applyProtection="1">
      <alignment vertical="center" wrapText="1"/>
      <protection locked="0"/>
    </xf>
    <xf numFmtId="0" fontId="12" fillId="0" borderId="29" xfId="0" applyFont="1" applyBorder="1" applyAlignment="1">
      <alignment horizontal="center" vertical="center" wrapText="1"/>
    </xf>
    <xf numFmtId="0" fontId="12" fillId="0" borderId="63" xfId="0" applyFont="1" applyBorder="1" applyAlignment="1">
      <alignment vertical="center" wrapText="1"/>
    </xf>
    <xf numFmtId="0" fontId="11" fillId="0" borderId="62" xfId="0" applyFont="1" applyBorder="1" applyAlignment="1">
      <alignment horizontal="center" vertical="center" wrapText="1"/>
    </xf>
    <xf numFmtId="167" fontId="1" fillId="34" borderId="13" xfId="0" applyNumberFormat="1" applyFont="1" applyFill="1" applyBorder="1" applyAlignment="1">
      <alignment vertical="center" wrapText="1"/>
    </xf>
    <xf numFmtId="167" fontId="1" fillId="33" borderId="11" xfId="0" applyNumberFormat="1" applyFont="1" applyFill="1" applyBorder="1" applyAlignment="1">
      <alignment vertical="center" wrapText="1"/>
    </xf>
    <xf numFmtId="4" fontId="1" fillId="35" borderId="13" xfId="0" applyNumberFormat="1" applyFont="1" applyFill="1" applyBorder="1" applyAlignment="1">
      <alignment vertical="center" wrapText="1"/>
    </xf>
    <xf numFmtId="4" fontId="1" fillId="32" borderId="35" xfId="0" applyNumberFormat="1" applyFont="1" applyFill="1" applyBorder="1" applyAlignment="1">
      <alignment vertical="center" wrapText="1"/>
    </xf>
    <xf numFmtId="4" fontId="1" fillId="0" borderId="35" xfId="0" applyNumberFormat="1" applyFont="1" applyFill="1" applyBorder="1" applyAlignment="1">
      <alignment vertical="center" wrapText="1"/>
    </xf>
    <xf numFmtId="4" fontId="1" fillId="32" borderId="25" xfId="0" applyNumberFormat="1" applyFont="1" applyFill="1" applyBorder="1" applyAlignment="1" applyProtection="1">
      <alignment vertical="center" wrapText="1"/>
      <protection locked="0"/>
    </xf>
    <xf numFmtId="4" fontId="1" fillId="32" borderId="15" xfId="42" applyNumberFormat="1" applyFont="1" applyFill="1" applyBorder="1" applyAlignment="1" applyProtection="1">
      <alignment horizontal="right" vertical="center" wrapText="1"/>
      <protection locked="0"/>
    </xf>
    <xf numFmtId="167" fontId="1" fillId="32" borderId="35" xfId="0" applyNumberFormat="1" applyFont="1" applyFill="1" applyBorder="1" applyAlignment="1">
      <alignment vertical="center" wrapText="1"/>
    </xf>
    <xf numFmtId="3" fontId="1" fillId="33" borderId="10" xfId="0" applyNumberFormat="1" applyFont="1" applyFill="1" applyBorder="1" applyAlignment="1">
      <alignment horizontal="left" vertical="center" wrapText="1"/>
    </xf>
    <xf numFmtId="0" fontId="3" fillId="32" borderId="18" xfId="0" applyFont="1" applyFill="1" applyBorder="1" applyAlignment="1">
      <alignment horizontal="left" vertical="center" wrapText="1"/>
    </xf>
    <xf numFmtId="3" fontId="1" fillId="0" borderId="13" xfId="0" applyNumberFormat="1" applyFont="1" applyFill="1" applyBorder="1" applyAlignment="1">
      <alignment horizontal="left" vertical="center" wrapText="1"/>
    </xf>
    <xf numFmtId="0" fontId="2" fillId="32" borderId="19" xfId="0" applyFont="1" applyFill="1" applyBorder="1" applyAlignment="1">
      <alignment horizontal="left" vertical="center" wrapText="1"/>
    </xf>
    <xf numFmtId="3" fontId="1" fillId="0" borderId="15" xfId="0" applyNumberFormat="1" applyFont="1" applyFill="1" applyBorder="1" applyAlignment="1">
      <alignment horizontal="left" vertical="center" wrapText="1"/>
    </xf>
    <xf numFmtId="0" fontId="3" fillId="32" borderId="19" xfId="0" applyFont="1" applyFill="1" applyBorder="1" applyAlignment="1">
      <alignment horizontal="left" vertical="center" wrapText="1"/>
    </xf>
    <xf numFmtId="3" fontId="1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2" fillId="32" borderId="64" xfId="0" applyFont="1" applyFill="1" applyBorder="1" applyAlignment="1">
      <alignment horizontal="left" vertical="center" wrapText="1"/>
    </xf>
    <xf numFmtId="3" fontId="1" fillId="0" borderId="23" xfId="0" applyNumberFormat="1" applyFont="1" applyFill="1" applyBorder="1" applyAlignment="1" applyProtection="1">
      <alignment horizontal="left" vertical="center" wrapText="1"/>
      <protection locked="0"/>
    </xf>
    <xf numFmtId="3" fontId="1" fillId="33" borderId="11" xfId="0" applyNumberFormat="1" applyFont="1" applyFill="1" applyBorder="1" applyAlignment="1">
      <alignment horizontal="left" vertical="center" wrapText="1"/>
    </xf>
    <xf numFmtId="3" fontId="1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41" xfId="0" applyFont="1" applyBorder="1" applyAlignment="1">
      <alignment horizontal="left" vertical="center" wrapText="1"/>
    </xf>
    <xf numFmtId="3" fontId="1" fillId="0" borderId="37" xfId="0" applyNumberFormat="1" applyFont="1" applyFill="1" applyBorder="1" applyAlignment="1" applyProtection="1">
      <alignment horizontal="left" vertical="center" wrapText="1"/>
      <protection locked="0"/>
    </xf>
    <xf numFmtId="0" fontId="2" fillId="0" borderId="42" xfId="0" applyFont="1" applyBorder="1" applyAlignment="1">
      <alignment horizontal="left" vertical="center" wrapText="1"/>
    </xf>
    <xf numFmtId="3" fontId="1" fillId="0" borderId="38" xfId="0" applyNumberFormat="1" applyFont="1" applyFill="1" applyBorder="1" applyAlignment="1" applyProtection="1">
      <alignment horizontal="left" vertical="center" wrapText="1"/>
      <protection locked="0"/>
    </xf>
    <xf numFmtId="4" fontId="1" fillId="0" borderId="0" xfId="0" applyNumberFormat="1" applyFont="1" applyFill="1" applyBorder="1" applyAlignment="1" applyProtection="1">
      <alignment vertical="center" wrapText="1"/>
      <protection locked="0"/>
    </xf>
    <xf numFmtId="3" fontId="1" fillId="33" borderId="10" xfId="0" applyNumberFormat="1" applyFont="1" applyFill="1" applyBorder="1" applyAlignment="1">
      <alignment horizontal="right" vertical="center" wrapText="1"/>
    </xf>
    <xf numFmtId="3" fontId="1" fillId="32" borderId="13" xfId="0" applyNumberFormat="1" applyFont="1" applyFill="1" applyBorder="1" applyAlignment="1">
      <alignment horizontal="right" vertical="center" wrapText="1"/>
    </xf>
    <xf numFmtId="3" fontId="1" fillId="32" borderId="15" xfId="0" applyNumberFormat="1" applyFont="1" applyFill="1" applyBorder="1" applyAlignment="1">
      <alignment horizontal="right" vertical="center" wrapText="1"/>
    </xf>
    <xf numFmtId="4" fontId="1" fillId="32" borderId="13" xfId="0" applyNumberFormat="1" applyFont="1" applyFill="1" applyBorder="1" applyAlignment="1">
      <alignment horizontal="right" vertical="center" wrapText="1"/>
    </xf>
    <xf numFmtId="3" fontId="1" fillId="32" borderId="15" xfId="0" applyNumberFormat="1" applyFont="1" applyFill="1" applyBorder="1" applyAlignment="1" applyProtection="1">
      <alignment horizontal="right" vertical="center" wrapText="1"/>
      <protection locked="0"/>
    </xf>
    <xf numFmtId="3" fontId="1" fillId="32" borderId="23" xfId="0" applyNumberFormat="1" applyFont="1" applyFill="1" applyBorder="1" applyAlignment="1" applyProtection="1">
      <alignment horizontal="right" vertical="center" wrapText="1"/>
      <protection locked="0"/>
    </xf>
    <xf numFmtId="3" fontId="1" fillId="33" borderId="11" xfId="0" applyNumberFormat="1" applyFont="1" applyFill="1" applyBorder="1" applyAlignment="1">
      <alignment horizontal="right" vertical="center" wrapText="1"/>
    </xf>
    <xf numFmtId="167" fontId="1" fillId="33" borderId="11" xfId="0" applyNumberFormat="1" applyFont="1" applyFill="1" applyBorder="1" applyAlignment="1">
      <alignment horizontal="right" vertical="center" wrapText="1"/>
    </xf>
    <xf numFmtId="3" fontId="1" fillId="33" borderId="11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37" xfId="0" applyNumberFormat="1" applyFont="1" applyBorder="1" applyAlignment="1" applyProtection="1">
      <alignment horizontal="right" vertical="center" wrapText="1"/>
      <protection locked="0"/>
    </xf>
    <xf numFmtId="3" fontId="1" fillId="32" borderId="14" xfId="0" applyNumberFormat="1" applyFont="1" applyFill="1" applyBorder="1" applyAlignment="1">
      <alignment horizontal="right" vertical="center" wrapText="1"/>
    </xf>
    <xf numFmtId="3" fontId="1" fillId="0" borderId="38" xfId="0" applyNumberFormat="1" applyFont="1" applyBorder="1" applyAlignment="1" applyProtection="1">
      <alignment horizontal="right" vertical="center" wrapText="1"/>
      <protection locked="0"/>
    </xf>
    <xf numFmtId="3" fontId="1" fillId="40" borderId="13" xfId="0" applyNumberFormat="1" applyFont="1" applyFill="1" applyBorder="1" applyAlignment="1">
      <alignment vertical="center" wrapText="1"/>
    </xf>
    <xf numFmtId="3" fontId="1" fillId="40" borderId="31" xfId="0" applyNumberFormat="1" applyFont="1" applyFill="1" applyBorder="1" applyAlignment="1">
      <alignment vertical="center" wrapText="1"/>
    </xf>
    <xf numFmtId="3" fontId="1" fillId="40" borderId="35" xfId="0" applyNumberFormat="1" applyFont="1" applyFill="1" applyBorder="1" applyAlignment="1">
      <alignment vertical="center" wrapText="1"/>
    </xf>
    <xf numFmtId="3" fontId="1" fillId="40" borderId="15" xfId="0" applyNumberFormat="1" applyFont="1" applyFill="1" applyBorder="1" applyAlignment="1">
      <alignment vertical="center" wrapText="1"/>
    </xf>
    <xf numFmtId="3" fontId="1" fillId="40" borderId="34" xfId="0" applyNumberFormat="1" applyFont="1" applyFill="1" applyBorder="1" applyAlignment="1">
      <alignment vertical="center" wrapText="1"/>
    </xf>
    <xf numFmtId="3" fontId="1" fillId="40" borderId="25" xfId="0" applyNumberFormat="1" applyFont="1" applyFill="1" applyBorder="1" applyAlignment="1">
      <alignment vertical="center" wrapText="1"/>
    </xf>
    <xf numFmtId="3" fontId="1" fillId="40" borderId="15" xfId="0" applyNumberFormat="1" applyFont="1" applyFill="1" applyBorder="1" applyAlignment="1" applyProtection="1">
      <alignment vertical="center" wrapText="1"/>
      <protection locked="0"/>
    </xf>
    <xf numFmtId="3" fontId="1" fillId="40" borderId="34" xfId="0" applyNumberFormat="1" applyFont="1" applyFill="1" applyBorder="1" applyAlignment="1" applyProtection="1">
      <alignment vertical="center" wrapText="1"/>
      <protection locked="0"/>
    </xf>
    <xf numFmtId="3" fontId="1" fillId="40" borderId="25" xfId="0" applyNumberFormat="1" applyFont="1" applyFill="1" applyBorder="1" applyAlignment="1" applyProtection="1">
      <alignment vertical="center" wrapText="1"/>
      <protection locked="0"/>
    </xf>
    <xf numFmtId="3" fontId="1" fillId="40" borderId="23" xfId="0" applyNumberFormat="1" applyFont="1" applyFill="1" applyBorder="1" applyAlignment="1" applyProtection="1">
      <alignment vertical="center" wrapText="1"/>
      <protection locked="0"/>
    </xf>
    <xf numFmtId="3" fontId="1" fillId="40" borderId="40" xfId="0" applyNumberFormat="1" applyFont="1" applyFill="1" applyBorder="1" applyAlignment="1" applyProtection="1">
      <alignment vertical="center" wrapText="1"/>
      <protection locked="0"/>
    </xf>
    <xf numFmtId="3" fontId="1" fillId="40" borderId="24" xfId="0" applyNumberFormat="1" applyFont="1" applyFill="1" applyBorder="1" applyAlignment="1" applyProtection="1">
      <alignment vertical="center" wrapText="1"/>
      <protection locked="0"/>
    </xf>
    <xf numFmtId="3" fontId="1" fillId="40" borderId="11" xfId="0" applyNumberFormat="1" applyFont="1" applyFill="1" applyBorder="1" applyAlignment="1">
      <alignment vertical="center" wrapText="1"/>
    </xf>
    <xf numFmtId="3" fontId="1" fillId="40" borderId="32" xfId="0" applyNumberFormat="1" applyFont="1" applyFill="1" applyBorder="1" applyAlignment="1">
      <alignment vertical="center" wrapText="1"/>
    </xf>
    <xf numFmtId="3" fontId="1" fillId="40" borderId="17" xfId="0" applyNumberFormat="1" applyFont="1" applyFill="1" applyBorder="1" applyAlignment="1">
      <alignment vertical="center" wrapText="1"/>
    </xf>
    <xf numFmtId="3" fontId="1" fillId="40" borderId="11" xfId="0" applyNumberFormat="1" applyFont="1" applyFill="1" applyBorder="1" applyAlignment="1" applyProtection="1">
      <alignment vertical="center" wrapText="1"/>
      <protection locked="0"/>
    </xf>
    <xf numFmtId="3" fontId="1" fillId="40" borderId="32" xfId="0" applyNumberFormat="1" applyFont="1" applyFill="1" applyBorder="1" applyAlignment="1" applyProtection="1">
      <alignment vertical="center" wrapText="1"/>
      <protection locked="0"/>
    </xf>
    <xf numFmtId="3" fontId="1" fillId="40" borderId="17" xfId="0" applyNumberFormat="1" applyFont="1" applyFill="1" applyBorder="1" applyAlignment="1" applyProtection="1">
      <alignment vertical="center" wrapText="1"/>
      <protection locked="0"/>
    </xf>
    <xf numFmtId="3" fontId="1" fillId="40" borderId="37" xfId="0" applyNumberFormat="1" applyFont="1" applyFill="1" applyBorder="1" applyAlignment="1" applyProtection="1">
      <alignment vertical="center" wrapText="1"/>
      <protection locked="0"/>
    </xf>
    <xf numFmtId="3" fontId="1" fillId="40" borderId="41" xfId="0" applyNumberFormat="1" applyFont="1" applyFill="1" applyBorder="1" applyAlignment="1" applyProtection="1">
      <alignment vertical="center" wrapText="1"/>
      <protection locked="0"/>
    </xf>
    <xf numFmtId="3" fontId="1" fillId="40" borderId="35" xfId="0" applyNumberFormat="1" applyFont="1" applyFill="1" applyBorder="1" applyAlignment="1" applyProtection="1">
      <alignment vertical="center" wrapText="1"/>
      <protection locked="0"/>
    </xf>
    <xf numFmtId="3" fontId="1" fillId="40" borderId="36" xfId="0" applyNumberFormat="1" applyFont="1" applyFill="1" applyBorder="1" applyAlignment="1">
      <alignment vertical="center" wrapText="1"/>
    </xf>
    <xf numFmtId="3" fontId="1" fillId="40" borderId="52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 vertical="center" wrapText="1"/>
    </xf>
    <xf numFmtId="0" fontId="1" fillId="0" borderId="65" xfId="0" applyFont="1" applyBorder="1" applyAlignment="1">
      <alignment horizontal="center" vertical="center" textRotation="90" wrapText="1"/>
    </xf>
    <xf numFmtId="0" fontId="1" fillId="0" borderId="66" xfId="0" applyFont="1" applyBorder="1" applyAlignment="1">
      <alignment horizontal="center" vertical="center" textRotation="90" wrapText="1"/>
    </xf>
    <xf numFmtId="0" fontId="1" fillId="0" borderId="67" xfId="0" applyFont="1" applyBorder="1" applyAlignment="1">
      <alignment horizontal="center" vertical="center" textRotation="90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33" xfId="0" applyFont="1" applyFill="1" applyBorder="1" applyAlignment="1">
      <alignment horizontal="left" vertical="center" wrapText="1"/>
    </xf>
    <xf numFmtId="0" fontId="1" fillId="32" borderId="68" xfId="0" applyFont="1" applyFill="1" applyBorder="1" applyAlignment="1">
      <alignment horizontal="left" vertical="center" wrapText="1"/>
    </xf>
    <xf numFmtId="0" fontId="1" fillId="32" borderId="69" xfId="0" applyFont="1" applyFill="1" applyBorder="1" applyAlignment="1">
      <alignment horizontal="left" vertical="center" wrapText="1"/>
    </xf>
    <xf numFmtId="0" fontId="1" fillId="32" borderId="70" xfId="0" applyFont="1" applyFill="1" applyBorder="1" applyAlignment="1">
      <alignment horizontal="left" vertical="center" wrapText="1"/>
    </xf>
    <xf numFmtId="0" fontId="1" fillId="32" borderId="71" xfId="0" applyFont="1" applyFill="1" applyBorder="1" applyAlignment="1">
      <alignment horizontal="left" vertical="center" wrapText="1"/>
    </xf>
    <xf numFmtId="0" fontId="1" fillId="0" borderId="70" xfId="0" applyFont="1" applyBorder="1" applyAlignment="1">
      <alignment horizontal="center" vertical="center" textRotation="90" wrapText="1"/>
    </xf>
    <xf numFmtId="0" fontId="1" fillId="0" borderId="72" xfId="0" applyFont="1" applyBorder="1" applyAlignment="1">
      <alignment horizontal="center" vertical="center" textRotation="90" wrapText="1"/>
    </xf>
    <xf numFmtId="0" fontId="3" fillId="32" borderId="71" xfId="0" applyFont="1" applyFill="1" applyBorder="1" applyAlignment="1">
      <alignment horizontal="left" vertical="center" wrapText="1"/>
    </xf>
    <xf numFmtId="0" fontId="5" fillId="0" borderId="71" xfId="0" applyFont="1" applyBorder="1" applyAlignment="1">
      <alignment horizontal="left" vertical="center" wrapText="1"/>
    </xf>
    <xf numFmtId="0" fontId="5" fillId="0" borderId="73" xfId="0" applyFont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/>
    </xf>
    <xf numFmtId="0" fontId="1" fillId="33" borderId="32" xfId="0" applyFont="1" applyFill="1" applyBorder="1" applyAlignment="1">
      <alignment horizontal="left"/>
    </xf>
    <xf numFmtId="0" fontId="1" fillId="0" borderId="74" xfId="0" applyFont="1" applyBorder="1" applyAlignment="1">
      <alignment horizontal="left" vertical="center" wrapText="1"/>
    </xf>
    <xf numFmtId="0" fontId="1" fillId="0" borderId="75" xfId="0" applyFont="1" applyBorder="1" applyAlignment="1">
      <alignment horizontal="left" vertical="center" wrapText="1"/>
    </xf>
    <xf numFmtId="0" fontId="1" fillId="0" borderId="76" xfId="0" applyFont="1" applyBorder="1" applyAlignment="1">
      <alignment horizontal="left" vertical="center" wrapText="1"/>
    </xf>
    <xf numFmtId="0" fontId="1" fillId="0" borderId="77" xfId="0" applyFont="1" applyBorder="1" applyAlignment="1">
      <alignment horizontal="left" vertical="center" wrapText="1"/>
    </xf>
    <xf numFmtId="0" fontId="1" fillId="0" borderId="78" xfId="0" applyFont="1" applyBorder="1" applyAlignment="1">
      <alignment horizontal="center" vertical="center" textRotation="90" wrapText="1"/>
    </xf>
    <xf numFmtId="0" fontId="1" fillId="0" borderId="79" xfId="0" applyFont="1" applyBorder="1" applyAlignment="1">
      <alignment horizontal="center" vertical="center" textRotation="90" wrapText="1"/>
    </xf>
    <xf numFmtId="0" fontId="1" fillId="0" borderId="61" xfId="0" applyFont="1" applyBorder="1" applyAlignment="1">
      <alignment horizontal="center" vertical="center" textRotation="90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30" xfId="0" applyFont="1" applyFill="1" applyBorder="1" applyAlignment="1">
      <alignment horizontal="left" vertical="center" wrapText="1"/>
    </xf>
    <xf numFmtId="0" fontId="7" fillId="0" borderId="8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 wrapText="1"/>
    </xf>
    <xf numFmtId="3" fontId="7" fillId="32" borderId="85" xfId="0" applyNumberFormat="1" applyFont="1" applyFill="1" applyBorder="1" applyAlignment="1">
      <alignment horizontal="center" vertical="center" wrapText="1"/>
    </xf>
    <xf numFmtId="3" fontId="7" fillId="32" borderId="86" xfId="0" applyNumberFormat="1" applyFont="1" applyFill="1" applyBorder="1" applyAlignment="1">
      <alignment horizontal="center" vertical="center" wrapText="1"/>
    </xf>
    <xf numFmtId="3" fontId="7" fillId="0" borderId="87" xfId="0" applyNumberFormat="1" applyFont="1" applyBorder="1" applyAlignment="1" applyProtection="1">
      <alignment horizontal="center" vertical="center" wrapText="1"/>
      <protection locked="0"/>
    </xf>
    <xf numFmtId="3" fontId="7" fillId="0" borderId="88" xfId="0" applyNumberFormat="1" applyFont="1" applyBorder="1" applyAlignment="1" applyProtection="1">
      <alignment horizontal="center" vertical="center" wrapText="1"/>
      <protection locked="0"/>
    </xf>
    <xf numFmtId="0" fontId="1" fillId="0" borderId="89" xfId="0" applyFont="1" applyBorder="1" applyAlignment="1">
      <alignment horizontal="center" vertical="center" textRotation="90" wrapText="1"/>
    </xf>
    <xf numFmtId="0" fontId="1" fillId="33" borderId="53" xfId="0" applyFont="1" applyFill="1" applyBorder="1" applyAlignment="1">
      <alignment horizontal="left" vertical="center" wrapText="1"/>
    </xf>
    <xf numFmtId="0" fontId="1" fillId="33" borderId="90" xfId="0" applyFont="1" applyFill="1" applyBorder="1" applyAlignment="1">
      <alignment horizontal="left" vertical="center" wrapText="1"/>
    </xf>
    <xf numFmtId="0" fontId="1" fillId="0" borderId="72" xfId="0" applyFont="1" applyBorder="1" applyAlignment="1">
      <alignment horizontal="left" vertical="center" wrapText="1"/>
    </xf>
    <xf numFmtId="0" fontId="1" fillId="0" borderId="73" xfId="0" applyFont="1" applyBorder="1" applyAlignment="1">
      <alignment horizontal="left" vertical="center" wrapText="1"/>
    </xf>
    <xf numFmtId="0" fontId="1" fillId="0" borderId="8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3" fontId="1" fillId="0" borderId="91" xfId="0" applyNumberFormat="1" applyFont="1" applyBorder="1" applyAlignment="1">
      <alignment horizontal="center" vertical="center" wrapText="1"/>
    </xf>
    <xf numFmtId="3" fontId="1" fillId="0" borderId="29" xfId="0" applyNumberFormat="1" applyFont="1" applyBorder="1" applyAlignment="1">
      <alignment horizontal="center" vertical="center" wrapText="1"/>
    </xf>
    <xf numFmtId="3" fontId="1" fillId="0" borderId="87" xfId="0" applyNumberFormat="1" applyFont="1" applyBorder="1" applyAlignment="1">
      <alignment horizontal="center" vertical="center" wrapText="1"/>
    </xf>
    <xf numFmtId="3" fontId="1" fillId="0" borderId="88" xfId="0" applyNumberFormat="1" applyFont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left" vertical="center" wrapText="1"/>
    </xf>
    <xf numFmtId="0" fontId="1" fillId="33" borderId="92" xfId="0" applyFont="1" applyFill="1" applyBorder="1" applyAlignment="1">
      <alignment horizontal="left" vertical="center" wrapText="1"/>
    </xf>
    <xf numFmtId="0" fontId="1" fillId="0" borderId="65" xfId="0" applyFont="1" applyBorder="1" applyAlignment="1">
      <alignment horizontal="left" vertical="center" textRotation="90" wrapText="1"/>
    </xf>
    <xf numFmtId="0" fontId="1" fillId="0" borderId="66" xfId="0" applyFont="1" applyBorder="1" applyAlignment="1">
      <alignment horizontal="left" vertical="center" textRotation="90" wrapText="1"/>
    </xf>
    <xf numFmtId="0" fontId="1" fillId="0" borderId="67" xfId="0" applyFont="1" applyBorder="1" applyAlignment="1">
      <alignment horizontal="left" vertical="center" textRotation="90" wrapText="1"/>
    </xf>
    <xf numFmtId="0" fontId="1" fillId="32" borderId="70" xfId="0" applyFont="1" applyFill="1" applyBorder="1" applyAlignment="1">
      <alignment horizontal="left" vertical="center" textRotation="90" wrapText="1"/>
    </xf>
    <xf numFmtId="0" fontId="1" fillId="32" borderId="93" xfId="0" applyFont="1" applyFill="1" applyBorder="1" applyAlignment="1">
      <alignment horizontal="left" vertical="center" textRotation="90" wrapTex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7" fillId="0" borderId="78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3" fontId="7" fillId="32" borderId="33" xfId="0" applyNumberFormat="1" applyFont="1" applyFill="1" applyBorder="1" applyAlignment="1">
      <alignment horizontal="center" vertical="center" wrapText="1"/>
    </xf>
    <xf numFmtId="3" fontId="7" fillId="32" borderId="14" xfId="0" applyNumberFormat="1" applyFont="1" applyFill="1" applyBorder="1" applyAlignment="1">
      <alignment horizontal="center" vertical="center" wrapText="1"/>
    </xf>
    <xf numFmtId="0" fontId="7" fillId="32" borderId="33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6" fillId="0" borderId="87" xfId="0" applyFont="1" applyBorder="1" applyAlignment="1">
      <alignment horizontal="center" vertical="center" wrapText="1"/>
    </xf>
    <xf numFmtId="0" fontId="6" fillId="0" borderId="88" xfId="0" applyFont="1" applyBorder="1" applyAlignment="1">
      <alignment horizontal="center" vertical="center" wrapText="1"/>
    </xf>
    <xf numFmtId="0" fontId="1" fillId="0" borderId="94" xfId="0" applyFont="1" applyBorder="1" applyAlignment="1">
      <alignment horizontal="center" vertical="center" textRotation="90" wrapText="1"/>
    </xf>
    <xf numFmtId="0" fontId="1" fillId="0" borderId="95" xfId="0" applyFont="1" applyBorder="1" applyAlignment="1">
      <alignment horizontal="center" vertical="center" textRotation="90" wrapText="1"/>
    </xf>
    <xf numFmtId="0" fontId="1" fillId="0" borderId="96" xfId="0" applyFont="1" applyBorder="1" applyAlignment="1">
      <alignment horizontal="center" vertical="center" textRotation="90" wrapText="1"/>
    </xf>
    <xf numFmtId="0" fontId="1" fillId="0" borderId="97" xfId="0" applyFont="1" applyBorder="1" applyAlignment="1">
      <alignment horizontal="center" vertical="center" textRotation="90" wrapText="1"/>
    </xf>
    <xf numFmtId="0" fontId="0" fillId="33" borderId="12" xfId="0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3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83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6" fillId="0" borderId="9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14"/>
  <sheetViews>
    <sheetView tabSelected="1" zoomScaleSheetLayoutView="100" zoomScalePageLayoutView="0" workbookViewId="0" topLeftCell="A4">
      <selection activeCell="B8" sqref="B8:D8"/>
    </sheetView>
  </sheetViews>
  <sheetFormatPr defaultColWidth="9.00390625" defaultRowHeight="12.75"/>
  <cols>
    <col min="1" max="1" width="4.625" style="0" customWidth="1"/>
    <col min="2" max="2" width="3.00390625" style="0" customWidth="1"/>
    <col min="3" max="3" width="24.125" style="1" customWidth="1"/>
    <col min="4" max="4" width="29.25390625" style="1" customWidth="1"/>
    <col min="5" max="5" width="11.125" style="1" customWidth="1"/>
    <col min="6" max="6" width="12.625" style="1" customWidth="1"/>
    <col min="7" max="8" width="9.875" style="1" customWidth="1"/>
    <col min="9" max="9" width="13.125" style="1" customWidth="1"/>
    <col min="10" max="10" width="8.75390625" style="1" customWidth="1"/>
    <col min="11" max="11" width="9.125" style="1" customWidth="1"/>
  </cols>
  <sheetData>
    <row r="1" spans="9:10" ht="12.75">
      <c r="I1" s="255" t="s">
        <v>45</v>
      </c>
      <c r="J1" s="255"/>
    </row>
    <row r="2" spans="1:11" ht="12.75" customHeight="1">
      <c r="A2" s="330" t="s">
        <v>18</v>
      </c>
      <c r="B2" s="330"/>
      <c r="C2" s="330"/>
      <c r="D2" s="330"/>
      <c r="E2" s="330"/>
      <c r="F2" s="330"/>
      <c r="G2" s="330"/>
      <c r="H2" s="330"/>
      <c r="I2" s="330"/>
      <c r="J2" s="330"/>
      <c r="K2" s="2"/>
    </row>
    <row r="3" spans="1:11" ht="12.75" customHeight="1">
      <c r="A3" s="330" t="s">
        <v>17</v>
      </c>
      <c r="B3" s="330"/>
      <c r="C3" s="330"/>
      <c r="D3" s="330"/>
      <c r="E3" s="330"/>
      <c r="F3" s="330"/>
      <c r="G3" s="330"/>
      <c r="H3" s="330"/>
      <c r="I3" s="330"/>
      <c r="J3" s="330"/>
      <c r="K3" s="2"/>
    </row>
    <row r="4" spans="1:11" ht="33" customHeight="1" thickBot="1">
      <c r="A4" s="331" t="s">
        <v>44</v>
      </c>
      <c r="B4" s="331"/>
      <c r="C4" s="331"/>
      <c r="D4" s="331"/>
      <c r="E4" s="331"/>
      <c r="F4" s="331"/>
      <c r="G4" s="331"/>
      <c r="H4" s="331"/>
      <c r="I4" s="332"/>
      <c r="J4" s="332"/>
      <c r="K4" s="2"/>
    </row>
    <row r="5" spans="1:11" ht="7.5" customHeight="1">
      <c r="A5" s="333" t="s">
        <v>23</v>
      </c>
      <c r="B5" s="334"/>
      <c r="C5" s="334"/>
      <c r="D5" s="334"/>
      <c r="E5" s="339" t="s">
        <v>21</v>
      </c>
      <c r="F5" s="341" t="s">
        <v>22</v>
      </c>
      <c r="G5" s="342"/>
      <c r="H5" s="343"/>
      <c r="I5" s="181"/>
      <c r="J5" s="181"/>
      <c r="K5" s="2"/>
    </row>
    <row r="6" spans="1:11" ht="7.5" customHeight="1" thickBot="1">
      <c r="A6" s="335"/>
      <c r="B6" s="336"/>
      <c r="C6" s="336"/>
      <c r="D6" s="336"/>
      <c r="E6" s="340"/>
      <c r="F6" s="344"/>
      <c r="G6" s="345"/>
      <c r="H6" s="346"/>
      <c r="I6" s="181"/>
      <c r="J6" s="181"/>
      <c r="K6" s="2"/>
    </row>
    <row r="7" spans="1:11" ht="39" customHeight="1" thickBot="1">
      <c r="A7" s="337"/>
      <c r="B7" s="338"/>
      <c r="C7" s="338"/>
      <c r="D7" s="338"/>
      <c r="E7" s="338"/>
      <c r="F7" s="39" t="s">
        <v>26</v>
      </c>
      <c r="G7" s="178" t="s">
        <v>37</v>
      </c>
      <c r="H7" s="180" t="s">
        <v>38</v>
      </c>
      <c r="I7" s="182" t="s">
        <v>42</v>
      </c>
      <c r="J7" s="182" t="s">
        <v>41</v>
      </c>
      <c r="K7" s="2"/>
    </row>
    <row r="8" spans="1:11" ht="15.75" customHeight="1">
      <c r="A8" s="326" t="s">
        <v>14</v>
      </c>
      <c r="B8" s="327" t="s">
        <v>46</v>
      </c>
      <c r="C8" s="328"/>
      <c r="D8" s="329"/>
      <c r="E8" s="7">
        <f aca="true" t="shared" si="0" ref="E8:J18">E19+E30+E50+E61+E72+E90+E101+E112+E132+E143+E154+E171+E182+E193+E204</f>
        <v>4538300</v>
      </c>
      <c r="F8" s="7">
        <f>F19+F30+F50+F61+F72+F90+F101+F112+F132+F143+F154+F171+F182+F193+F204</f>
        <v>2507890</v>
      </c>
      <c r="G8" s="7">
        <f t="shared" si="0"/>
        <v>215300</v>
      </c>
      <c r="H8" s="7">
        <f t="shared" si="0"/>
        <v>1815110</v>
      </c>
      <c r="I8" s="7">
        <f t="shared" si="0"/>
        <v>1763665</v>
      </c>
      <c r="J8" s="35">
        <f t="shared" si="0"/>
        <v>51445</v>
      </c>
      <c r="K8" s="2"/>
    </row>
    <row r="9" spans="1:11" ht="12.75" customHeight="1">
      <c r="A9" s="324"/>
      <c r="B9" s="261" t="s">
        <v>9</v>
      </c>
      <c r="C9" s="262"/>
      <c r="D9" s="16" t="s">
        <v>8</v>
      </c>
      <c r="E9" s="9">
        <f t="shared" si="0"/>
        <v>4507184.91</v>
      </c>
      <c r="F9" s="141">
        <f t="shared" si="0"/>
        <v>2507158.5899999994</v>
      </c>
      <c r="G9" s="9">
        <f t="shared" si="0"/>
        <v>214282.31</v>
      </c>
      <c r="H9" s="144">
        <f t="shared" si="0"/>
        <v>1785744.0100000002</v>
      </c>
      <c r="I9" s="141">
        <f t="shared" si="0"/>
        <v>1743179.4500000002</v>
      </c>
      <c r="J9" s="9">
        <f t="shared" si="0"/>
        <v>42564.56</v>
      </c>
      <c r="K9" s="2"/>
    </row>
    <row r="10" spans="1:11" ht="12.75" customHeight="1">
      <c r="A10" s="324"/>
      <c r="B10" s="263"/>
      <c r="C10" s="264"/>
      <c r="D10" s="17" t="s">
        <v>34</v>
      </c>
      <c r="E10" s="12">
        <f t="shared" si="0"/>
        <v>285497</v>
      </c>
      <c r="F10" s="12">
        <f t="shared" si="0"/>
        <v>285497</v>
      </c>
      <c r="G10" s="12">
        <f t="shared" si="0"/>
        <v>0</v>
      </c>
      <c r="H10" s="145">
        <f t="shared" si="0"/>
        <v>0</v>
      </c>
      <c r="I10" s="12">
        <f t="shared" si="0"/>
        <v>0</v>
      </c>
      <c r="J10" s="12">
        <f t="shared" si="0"/>
        <v>0</v>
      </c>
      <c r="K10" s="2"/>
    </row>
    <row r="11" spans="1:11" ht="12.75" customHeight="1">
      <c r="A11" s="324"/>
      <c r="B11" s="265" t="s">
        <v>10</v>
      </c>
      <c r="C11" s="267" t="s">
        <v>33</v>
      </c>
      <c r="D11" s="18" t="s">
        <v>8</v>
      </c>
      <c r="E11" s="12">
        <f t="shared" si="0"/>
        <v>4507184.91</v>
      </c>
      <c r="F11" s="12">
        <f t="shared" si="0"/>
        <v>2507158.5899999994</v>
      </c>
      <c r="G11" s="12">
        <f t="shared" si="0"/>
        <v>214282.31</v>
      </c>
      <c r="H11" s="145">
        <f t="shared" si="0"/>
        <v>1785744.0100000002</v>
      </c>
      <c r="I11" s="12">
        <f t="shared" si="0"/>
        <v>1743179.4500000002</v>
      </c>
      <c r="J11" s="12">
        <f t="shared" si="0"/>
        <v>42564.56</v>
      </c>
      <c r="K11" s="2"/>
    </row>
    <row r="12" spans="1:11" ht="15" customHeight="1">
      <c r="A12" s="324"/>
      <c r="B12" s="265"/>
      <c r="C12" s="267"/>
      <c r="D12" s="19" t="s">
        <v>34</v>
      </c>
      <c r="E12" s="12">
        <f t="shared" si="0"/>
        <v>285497</v>
      </c>
      <c r="F12" s="12">
        <f t="shared" si="0"/>
        <v>285497</v>
      </c>
      <c r="G12" s="12">
        <f t="shared" si="0"/>
        <v>0</v>
      </c>
      <c r="H12" s="145">
        <f t="shared" si="0"/>
        <v>0</v>
      </c>
      <c r="I12" s="12">
        <f t="shared" si="0"/>
        <v>0</v>
      </c>
      <c r="J12" s="12">
        <f t="shared" si="0"/>
        <v>0</v>
      </c>
      <c r="K12" s="2"/>
    </row>
    <row r="13" spans="1:11" ht="12.75" customHeight="1">
      <c r="A13" s="324"/>
      <c r="B13" s="265"/>
      <c r="C13" s="268" t="s">
        <v>35</v>
      </c>
      <c r="D13" s="18" t="s">
        <v>8</v>
      </c>
      <c r="E13" s="12">
        <f t="shared" si="0"/>
        <v>0</v>
      </c>
      <c r="F13" s="12">
        <f t="shared" si="0"/>
        <v>0</v>
      </c>
      <c r="G13" s="12">
        <f t="shared" si="0"/>
        <v>0</v>
      </c>
      <c r="H13" s="145">
        <f t="shared" si="0"/>
        <v>0</v>
      </c>
      <c r="I13" s="12">
        <f t="shared" si="0"/>
        <v>0</v>
      </c>
      <c r="J13" s="12">
        <f t="shared" si="0"/>
        <v>0</v>
      </c>
      <c r="K13" s="2"/>
    </row>
    <row r="14" spans="1:11" ht="12.75" customHeight="1">
      <c r="A14" s="324"/>
      <c r="B14" s="266"/>
      <c r="C14" s="269"/>
      <c r="D14" s="20" t="s">
        <v>34</v>
      </c>
      <c r="E14" s="13">
        <f t="shared" si="0"/>
        <v>0</v>
      </c>
      <c r="F14" s="13">
        <f t="shared" si="0"/>
        <v>0</v>
      </c>
      <c r="G14" s="13">
        <f t="shared" si="0"/>
        <v>0</v>
      </c>
      <c r="H14" s="146">
        <f t="shared" si="0"/>
        <v>0</v>
      </c>
      <c r="I14" s="13">
        <f t="shared" si="0"/>
        <v>0</v>
      </c>
      <c r="J14" s="13">
        <f t="shared" si="0"/>
        <v>0</v>
      </c>
      <c r="K14" s="2"/>
    </row>
    <row r="15" spans="1:11" ht="12.75" customHeight="1">
      <c r="A15" s="324"/>
      <c r="B15" s="270" t="s">
        <v>11</v>
      </c>
      <c r="C15" s="270"/>
      <c r="D15" s="271"/>
      <c r="E15" s="8">
        <f t="shared" si="0"/>
        <v>31115.090000000007</v>
      </c>
      <c r="F15" s="112">
        <f t="shared" si="0"/>
        <v>731.4100000001315</v>
      </c>
      <c r="G15" s="8">
        <f t="shared" si="0"/>
        <v>1017.6900000000023</v>
      </c>
      <c r="H15" s="8">
        <f t="shared" si="0"/>
        <v>29365.989999999874</v>
      </c>
      <c r="I15" s="8">
        <f t="shared" si="0"/>
        <v>20485.54999999993</v>
      </c>
      <c r="J15" s="8">
        <f t="shared" si="0"/>
        <v>8880.44</v>
      </c>
      <c r="K15" s="2"/>
    </row>
    <row r="16" spans="1:11" ht="12.75" customHeight="1">
      <c r="A16" s="324"/>
      <c r="B16" s="270" t="s">
        <v>36</v>
      </c>
      <c r="C16" s="270"/>
      <c r="D16" s="271"/>
      <c r="E16" s="8">
        <f t="shared" si="0"/>
        <v>89006.81999999999</v>
      </c>
      <c r="F16" s="8">
        <f t="shared" si="0"/>
        <v>89006.81999999999</v>
      </c>
      <c r="G16" s="8">
        <f t="shared" si="0"/>
        <v>0</v>
      </c>
      <c r="H16" s="8">
        <f t="shared" si="0"/>
        <v>0</v>
      </c>
      <c r="I16" s="8">
        <f t="shared" si="0"/>
        <v>0</v>
      </c>
      <c r="J16" s="8">
        <f t="shared" si="0"/>
        <v>0</v>
      </c>
      <c r="K16" s="2"/>
    </row>
    <row r="17" spans="1:11" ht="12.75" customHeight="1">
      <c r="A17" s="324"/>
      <c r="B17" s="272" t="s">
        <v>15</v>
      </c>
      <c r="C17" s="273"/>
      <c r="D17" s="21" t="s">
        <v>8</v>
      </c>
      <c r="E17" s="10">
        <f t="shared" si="0"/>
        <v>878</v>
      </c>
      <c r="F17" s="10">
        <f t="shared" si="0"/>
        <v>582</v>
      </c>
      <c r="G17" s="10">
        <f t="shared" si="0"/>
        <v>39</v>
      </c>
      <c r="H17" s="147">
        <f t="shared" si="0"/>
        <v>257</v>
      </c>
      <c r="I17" s="10">
        <f t="shared" si="0"/>
        <v>210</v>
      </c>
      <c r="J17" s="10">
        <f t="shared" si="0"/>
        <v>247</v>
      </c>
      <c r="K17" s="2"/>
    </row>
    <row r="18" spans="1:11" ht="12.75" customHeight="1" thickBot="1">
      <c r="A18" s="325"/>
      <c r="B18" s="274"/>
      <c r="C18" s="275"/>
      <c r="D18" s="22" t="s">
        <v>34</v>
      </c>
      <c r="E18" s="11">
        <f t="shared" si="0"/>
        <v>55</v>
      </c>
      <c r="F18" s="11">
        <f t="shared" si="0"/>
        <v>55</v>
      </c>
      <c r="G18" s="11">
        <f t="shared" si="0"/>
        <v>0</v>
      </c>
      <c r="H18" s="148">
        <f t="shared" si="0"/>
        <v>0</v>
      </c>
      <c r="I18" s="11">
        <f t="shared" si="0"/>
        <v>0</v>
      </c>
      <c r="J18" s="11">
        <f t="shared" si="0"/>
        <v>0</v>
      </c>
      <c r="K18" s="2"/>
    </row>
    <row r="19" spans="1:11" ht="12.75" customHeight="1">
      <c r="A19" s="324" t="s">
        <v>2</v>
      </c>
      <c r="B19" s="259" t="s">
        <v>1</v>
      </c>
      <c r="C19" s="259"/>
      <c r="D19" s="260"/>
      <c r="E19" s="4">
        <f aca="true" t="shared" si="1" ref="E19:E24">SUM(F19:H19)</f>
        <v>217346</v>
      </c>
      <c r="F19" s="4">
        <v>197877</v>
      </c>
      <c r="G19" s="4">
        <v>0</v>
      </c>
      <c r="H19" s="43">
        <f>I19+J19</f>
        <v>19469</v>
      </c>
      <c r="I19" s="4">
        <v>10439</v>
      </c>
      <c r="J19" s="31">
        <v>9030</v>
      </c>
      <c r="K19" s="3"/>
    </row>
    <row r="20" spans="1:11" ht="12.75" customHeight="1">
      <c r="A20" s="324"/>
      <c r="B20" s="261" t="s">
        <v>9</v>
      </c>
      <c r="C20" s="262"/>
      <c r="D20" s="16" t="s">
        <v>8</v>
      </c>
      <c r="E20" s="9">
        <f t="shared" si="1"/>
        <v>216997.51</v>
      </c>
      <c r="F20" s="113">
        <f>SUM(F22,F24)</f>
        <v>197529.01</v>
      </c>
      <c r="G20" s="107">
        <f>SUM(G22,G24)</f>
        <v>0</v>
      </c>
      <c r="H20" s="149">
        <f>SUM(I20:J20)</f>
        <v>19468.5</v>
      </c>
      <c r="I20" s="141">
        <f>SUM(I22:I24)</f>
        <v>10438.5</v>
      </c>
      <c r="J20" s="45">
        <f>SUM(J22,J24)</f>
        <v>9030</v>
      </c>
      <c r="K20" s="3"/>
    </row>
    <row r="21" spans="1:11" ht="12.75" customHeight="1">
      <c r="A21" s="324"/>
      <c r="B21" s="263"/>
      <c r="C21" s="264"/>
      <c r="D21" s="17" t="s">
        <v>34</v>
      </c>
      <c r="E21" s="9">
        <f t="shared" si="1"/>
        <v>5744</v>
      </c>
      <c r="F21" s="107">
        <f>SUM(F23,F25)</f>
        <v>5744</v>
      </c>
      <c r="G21" s="12">
        <f>G23+G25</f>
        <v>0</v>
      </c>
      <c r="H21" s="150">
        <f>SUM(I21:J21)</f>
        <v>0</v>
      </c>
      <c r="I21" s="12">
        <f>SUM(I23,I25)</f>
        <v>0</v>
      </c>
      <c r="J21" s="46">
        <f>SUM(J23,J25)</f>
        <v>0</v>
      </c>
      <c r="K21" s="3"/>
    </row>
    <row r="22" spans="1:11" ht="12.75" customHeight="1">
      <c r="A22" s="324"/>
      <c r="B22" s="265" t="s">
        <v>10</v>
      </c>
      <c r="C22" s="267" t="s">
        <v>27</v>
      </c>
      <c r="D22" s="18" t="s">
        <v>8</v>
      </c>
      <c r="E22" s="9">
        <f t="shared" si="1"/>
        <v>216997.51</v>
      </c>
      <c r="F22" s="14">
        <v>197529.01</v>
      </c>
      <c r="G22" s="14">
        <v>0</v>
      </c>
      <c r="H22" s="151">
        <f>I22+J22</f>
        <v>19468.5</v>
      </c>
      <c r="I22" s="14">
        <v>10438.5</v>
      </c>
      <c r="J22" s="26">
        <v>9030</v>
      </c>
      <c r="K22" s="3"/>
    </row>
    <row r="23" spans="1:11" ht="12.75" customHeight="1">
      <c r="A23" s="324"/>
      <c r="B23" s="265"/>
      <c r="C23" s="267"/>
      <c r="D23" s="19" t="s">
        <v>34</v>
      </c>
      <c r="E23" s="9">
        <f t="shared" si="1"/>
        <v>5744</v>
      </c>
      <c r="F23" s="14">
        <v>5744</v>
      </c>
      <c r="G23" s="14">
        <v>0</v>
      </c>
      <c r="H23" s="151">
        <f>I23+J23</f>
        <v>0</v>
      </c>
      <c r="I23" s="14">
        <v>0</v>
      </c>
      <c r="J23" s="26"/>
      <c r="K23" s="3"/>
    </row>
    <row r="24" spans="1:11" ht="12.75" customHeight="1">
      <c r="A24" s="324"/>
      <c r="B24" s="265"/>
      <c r="C24" s="268" t="s">
        <v>35</v>
      </c>
      <c r="D24" s="18" t="s">
        <v>8</v>
      </c>
      <c r="E24" s="9">
        <f t="shared" si="1"/>
        <v>0</v>
      </c>
      <c r="F24" s="14">
        <v>0</v>
      </c>
      <c r="G24" s="14">
        <v>0</v>
      </c>
      <c r="H24" s="151">
        <f>I24+J24</f>
        <v>0</v>
      </c>
      <c r="I24" s="14">
        <v>0</v>
      </c>
      <c r="J24" s="26">
        <v>0</v>
      </c>
      <c r="K24" s="3"/>
    </row>
    <row r="25" spans="1:12" ht="12.75" customHeight="1">
      <c r="A25" s="324"/>
      <c r="B25" s="266"/>
      <c r="C25" s="269"/>
      <c r="D25" s="20" t="s">
        <v>34</v>
      </c>
      <c r="E25" s="12">
        <f>SUM(F25,G25,H25)</f>
        <v>0</v>
      </c>
      <c r="F25" s="23">
        <v>0</v>
      </c>
      <c r="G25" s="23">
        <v>0</v>
      </c>
      <c r="H25" s="152">
        <f>I25+J25</f>
        <v>0</v>
      </c>
      <c r="I25" s="23">
        <v>0</v>
      </c>
      <c r="J25" s="84"/>
      <c r="K25" s="3"/>
      <c r="L25" s="24"/>
    </row>
    <row r="26" spans="1:11" ht="12.75" customHeight="1">
      <c r="A26" s="324"/>
      <c r="B26" s="270" t="s">
        <v>11</v>
      </c>
      <c r="C26" s="270"/>
      <c r="D26" s="271"/>
      <c r="E26" s="8">
        <f aca="true" t="shared" si="2" ref="E26:J26">E19-E20</f>
        <v>348.4899999999907</v>
      </c>
      <c r="F26" s="112">
        <f t="shared" si="2"/>
        <v>347.9899999999907</v>
      </c>
      <c r="G26" s="8">
        <f t="shared" si="2"/>
        <v>0</v>
      </c>
      <c r="H26" s="8">
        <f t="shared" si="2"/>
        <v>0.5</v>
      </c>
      <c r="I26" s="8">
        <f t="shared" si="2"/>
        <v>0.5</v>
      </c>
      <c r="J26" s="15">
        <f t="shared" si="2"/>
        <v>0</v>
      </c>
      <c r="K26" s="3"/>
    </row>
    <row r="27" spans="1:11" ht="12.75" customHeight="1">
      <c r="A27" s="324"/>
      <c r="B27" s="270" t="s">
        <v>36</v>
      </c>
      <c r="C27" s="270"/>
      <c r="D27" s="271"/>
      <c r="E27" s="8">
        <f>SUM(F27,G27,H27)</f>
        <v>703</v>
      </c>
      <c r="F27" s="5">
        <v>703</v>
      </c>
      <c r="G27" s="5">
        <v>0</v>
      </c>
      <c r="H27" s="66">
        <f>I27+J27</f>
        <v>0</v>
      </c>
      <c r="I27" s="5">
        <v>0</v>
      </c>
      <c r="J27" s="85">
        <v>0</v>
      </c>
      <c r="K27" s="3"/>
    </row>
    <row r="28" spans="1:11" ht="12.75" customHeight="1">
      <c r="A28" s="324"/>
      <c r="B28" s="272" t="s">
        <v>15</v>
      </c>
      <c r="C28" s="273"/>
      <c r="D28" s="21" t="s">
        <v>8</v>
      </c>
      <c r="E28" s="9">
        <f>SUM(F28+G28+H28)</f>
        <v>88</v>
      </c>
      <c r="F28" s="55">
        <v>78</v>
      </c>
      <c r="G28" s="55">
        <v>0</v>
      </c>
      <c r="H28" s="153">
        <f>I28</f>
        <v>10</v>
      </c>
      <c r="I28" s="55">
        <v>10</v>
      </c>
      <c r="J28" s="86">
        <v>129</v>
      </c>
      <c r="K28" s="3"/>
    </row>
    <row r="29" spans="1:12" ht="12.75" customHeight="1" thickBot="1">
      <c r="A29" s="325"/>
      <c r="B29" s="274"/>
      <c r="C29" s="275"/>
      <c r="D29" s="22" t="s">
        <v>34</v>
      </c>
      <c r="E29" s="9">
        <f>SUM(F29,G29,H29)</f>
        <v>7</v>
      </c>
      <c r="F29" s="56">
        <v>7</v>
      </c>
      <c r="G29" s="56">
        <v>0</v>
      </c>
      <c r="H29" s="154">
        <f>I29+J29</f>
        <v>0</v>
      </c>
      <c r="I29" s="56">
        <v>0</v>
      </c>
      <c r="J29" s="87"/>
      <c r="K29" s="3"/>
      <c r="L29" s="6"/>
    </row>
    <row r="30" spans="1:11" ht="12.75" customHeight="1">
      <c r="A30" s="323" t="s">
        <v>28</v>
      </c>
      <c r="B30" s="259" t="s">
        <v>1</v>
      </c>
      <c r="C30" s="259"/>
      <c r="D30" s="260"/>
      <c r="E30" s="4">
        <f aca="true" t="shared" si="3" ref="E30:E35">SUM(F30:H30)</f>
        <v>31399</v>
      </c>
      <c r="F30" s="4">
        <v>31399</v>
      </c>
      <c r="G30" s="4">
        <v>0</v>
      </c>
      <c r="H30" s="43">
        <f>I30+J30</f>
        <v>0</v>
      </c>
      <c r="I30" s="4"/>
      <c r="J30" s="31">
        <v>0</v>
      </c>
      <c r="K30" s="2"/>
    </row>
    <row r="31" spans="1:11" ht="12.75" customHeight="1">
      <c r="A31" s="324"/>
      <c r="B31" s="261" t="s">
        <v>9</v>
      </c>
      <c r="C31" s="262"/>
      <c r="D31" s="16" t="s">
        <v>8</v>
      </c>
      <c r="E31" s="9">
        <f t="shared" si="3"/>
        <v>31371.13</v>
      </c>
      <c r="F31" s="113">
        <f>SUM(F33,F35)</f>
        <v>31371.13</v>
      </c>
      <c r="G31" s="107">
        <f>SUM(G33,G35)</f>
        <v>0</v>
      </c>
      <c r="H31" s="149">
        <f>SUM(I31:J31)</f>
        <v>0</v>
      </c>
      <c r="I31" s="9">
        <f>I33+I35</f>
        <v>0</v>
      </c>
      <c r="J31" s="45">
        <f>SUM(J33,J35)</f>
        <v>0</v>
      </c>
      <c r="K31" s="2"/>
    </row>
    <row r="32" spans="1:11" ht="12.75" customHeight="1">
      <c r="A32" s="324"/>
      <c r="B32" s="263"/>
      <c r="C32" s="264"/>
      <c r="D32" s="17" t="s">
        <v>34</v>
      </c>
      <c r="E32" s="12">
        <f t="shared" si="3"/>
        <v>31371.13</v>
      </c>
      <c r="F32" s="107">
        <f>F34+F36</f>
        <v>31371.13</v>
      </c>
      <c r="G32" s="12">
        <f>G34+G36</f>
        <v>0</v>
      </c>
      <c r="H32" s="150">
        <f>I32+J32</f>
        <v>0</v>
      </c>
      <c r="I32" s="12">
        <f>SUM(I34,I36)</f>
        <v>0</v>
      </c>
      <c r="J32" s="46">
        <f>SUM(J34,J36)</f>
        <v>0</v>
      </c>
      <c r="K32" s="2"/>
    </row>
    <row r="33" spans="1:11" ht="12.75" customHeight="1">
      <c r="A33" s="324"/>
      <c r="B33" s="265" t="s">
        <v>10</v>
      </c>
      <c r="C33" s="267" t="s">
        <v>27</v>
      </c>
      <c r="D33" s="18" t="s">
        <v>8</v>
      </c>
      <c r="E33" s="9">
        <f t="shared" si="3"/>
        <v>31371.13</v>
      </c>
      <c r="F33" s="14">
        <v>31371.13</v>
      </c>
      <c r="G33" s="14">
        <v>0</v>
      </c>
      <c r="H33" s="151">
        <f>I33+J33</f>
        <v>0</v>
      </c>
      <c r="I33" s="14">
        <v>0</v>
      </c>
      <c r="J33" s="26">
        <v>0</v>
      </c>
      <c r="K33" s="2"/>
    </row>
    <row r="34" spans="1:11" ht="12.75" customHeight="1">
      <c r="A34" s="324"/>
      <c r="B34" s="265"/>
      <c r="C34" s="267"/>
      <c r="D34" s="19" t="s">
        <v>34</v>
      </c>
      <c r="E34" s="12">
        <f t="shared" si="3"/>
        <v>31371.13</v>
      </c>
      <c r="F34" s="14">
        <v>31371.13</v>
      </c>
      <c r="G34" s="14">
        <v>0</v>
      </c>
      <c r="H34" s="151">
        <f>I34+J34</f>
        <v>0</v>
      </c>
      <c r="I34" s="14">
        <v>0</v>
      </c>
      <c r="J34" s="26">
        <v>0</v>
      </c>
      <c r="K34" s="2"/>
    </row>
    <row r="35" spans="1:11" ht="12.75" customHeight="1">
      <c r="A35" s="324"/>
      <c r="B35" s="265"/>
      <c r="C35" s="268" t="s">
        <v>35</v>
      </c>
      <c r="D35" s="18" t="s">
        <v>8</v>
      </c>
      <c r="E35" s="9">
        <f t="shared" si="3"/>
        <v>0</v>
      </c>
      <c r="F35" s="14">
        <v>0</v>
      </c>
      <c r="G35" s="14">
        <v>0</v>
      </c>
      <c r="H35" s="151">
        <f>I35+J35</f>
        <v>0</v>
      </c>
      <c r="I35" s="14">
        <v>0</v>
      </c>
      <c r="J35" s="26">
        <v>0</v>
      </c>
      <c r="K35" s="2"/>
    </row>
    <row r="36" spans="1:11" ht="12.75" customHeight="1">
      <c r="A36" s="324"/>
      <c r="B36" s="266"/>
      <c r="C36" s="269"/>
      <c r="D36" s="20" t="s">
        <v>34</v>
      </c>
      <c r="E36" s="12">
        <f>SUM(F36,G36,H36)</f>
        <v>0</v>
      </c>
      <c r="F36" s="23">
        <v>0</v>
      </c>
      <c r="G36" s="23">
        <v>0</v>
      </c>
      <c r="H36" s="152">
        <f>I36+J36</f>
        <v>0</v>
      </c>
      <c r="I36" s="23">
        <v>0</v>
      </c>
      <c r="J36" s="84">
        <v>0</v>
      </c>
      <c r="K36" s="2"/>
    </row>
    <row r="37" spans="1:11" ht="12.75" customHeight="1">
      <c r="A37" s="324"/>
      <c r="B37" s="270" t="s">
        <v>11</v>
      </c>
      <c r="C37" s="270"/>
      <c r="D37" s="271"/>
      <c r="E37" s="8">
        <f aca="true" t="shared" si="4" ref="E37:J37">E30-E31</f>
        <v>27.86999999999898</v>
      </c>
      <c r="F37" s="112">
        <f t="shared" si="4"/>
        <v>27.86999999999898</v>
      </c>
      <c r="G37" s="8">
        <f t="shared" si="4"/>
        <v>0</v>
      </c>
      <c r="H37" s="42">
        <f t="shared" si="4"/>
        <v>0</v>
      </c>
      <c r="I37" s="8">
        <f t="shared" si="4"/>
        <v>0</v>
      </c>
      <c r="J37" s="15">
        <f t="shared" si="4"/>
        <v>0</v>
      </c>
      <c r="K37" s="2"/>
    </row>
    <row r="38" spans="1:11" ht="12.75" customHeight="1">
      <c r="A38" s="324"/>
      <c r="B38" s="270" t="s">
        <v>36</v>
      </c>
      <c r="C38" s="270"/>
      <c r="D38" s="271"/>
      <c r="E38" s="92">
        <f>SUM(F38:H38)</f>
        <v>577.34</v>
      </c>
      <c r="F38" s="5">
        <v>577.34</v>
      </c>
      <c r="G38" s="5">
        <v>0</v>
      </c>
      <c r="H38" s="66">
        <f>I38+J38</f>
        <v>0</v>
      </c>
      <c r="I38" s="5">
        <v>0</v>
      </c>
      <c r="J38" s="85">
        <v>0</v>
      </c>
      <c r="K38" s="2"/>
    </row>
    <row r="39" spans="1:11" ht="12.75" customHeight="1">
      <c r="A39" s="324"/>
      <c r="B39" s="272" t="s">
        <v>15</v>
      </c>
      <c r="C39" s="273"/>
      <c r="D39" s="21" t="s">
        <v>8</v>
      </c>
      <c r="E39" s="9">
        <f>SUM(F39+G39+H39)</f>
        <v>12</v>
      </c>
      <c r="F39" s="55">
        <v>12</v>
      </c>
      <c r="G39" s="55">
        <v>0</v>
      </c>
      <c r="H39" s="153">
        <f>I39+J39</f>
        <v>0</v>
      </c>
      <c r="I39" s="55">
        <v>0</v>
      </c>
      <c r="J39" s="86">
        <v>0</v>
      </c>
      <c r="K39" s="2"/>
    </row>
    <row r="40" spans="1:11" ht="12.75" customHeight="1" thickBot="1">
      <c r="A40" s="325"/>
      <c r="B40" s="274"/>
      <c r="C40" s="275"/>
      <c r="D40" s="22" t="s">
        <v>34</v>
      </c>
      <c r="E40" s="11">
        <f>SUM(F40,G40,H40)</f>
        <v>12</v>
      </c>
      <c r="F40" s="56">
        <v>12</v>
      </c>
      <c r="G40" s="56">
        <v>0</v>
      </c>
      <c r="H40" s="154">
        <f>I40+J40</f>
        <v>0</v>
      </c>
      <c r="I40" s="56">
        <v>0</v>
      </c>
      <c r="J40" s="87">
        <v>0</v>
      </c>
      <c r="K40" s="2"/>
    </row>
    <row r="41" spans="1:11" ht="13.5" customHeight="1">
      <c r="A41" s="29"/>
      <c r="B41" s="27"/>
      <c r="C41" s="27"/>
      <c r="D41" s="28"/>
      <c r="E41" s="74"/>
      <c r="F41" s="75"/>
      <c r="G41" s="75"/>
      <c r="H41" s="75"/>
      <c r="I41" s="75"/>
      <c r="J41" s="75"/>
      <c r="K41" s="2"/>
    </row>
    <row r="42" spans="1:11" ht="12.75" customHeight="1">
      <c r="A42" s="29"/>
      <c r="B42" s="27"/>
      <c r="C42" s="27"/>
      <c r="D42" s="28"/>
      <c r="E42" s="74"/>
      <c r="F42" s="75"/>
      <c r="G42" s="75"/>
      <c r="H42" s="75"/>
      <c r="I42" s="75"/>
      <c r="J42" s="75"/>
      <c r="K42" s="2"/>
    </row>
    <row r="43" spans="1:11" ht="12.75" customHeight="1">
      <c r="A43" s="29"/>
      <c r="B43" s="27"/>
      <c r="C43" s="27"/>
      <c r="D43" s="28"/>
      <c r="E43" s="74"/>
      <c r="F43" s="75"/>
      <c r="G43" s="75"/>
      <c r="H43" s="75"/>
      <c r="I43" s="75"/>
      <c r="J43" s="75"/>
      <c r="K43" s="2"/>
    </row>
    <row r="44" spans="1:11" ht="17.25" customHeight="1">
      <c r="A44" s="29"/>
      <c r="B44" s="27"/>
      <c r="C44" s="27"/>
      <c r="D44" s="28"/>
      <c r="E44" s="74"/>
      <c r="F44" s="75"/>
      <c r="G44" s="75"/>
      <c r="H44" s="75"/>
      <c r="I44" s="75"/>
      <c r="J44" s="75"/>
      <c r="K44" s="2"/>
    </row>
    <row r="45" spans="1:11" ht="12.75" customHeight="1" hidden="1">
      <c r="A45" s="29"/>
      <c r="B45" s="27"/>
      <c r="C45" s="27"/>
      <c r="D45" s="28"/>
      <c r="E45" s="74"/>
      <c r="F45" s="75"/>
      <c r="G45" s="75"/>
      <c r="H45" s="75"/>
      <c r="I45" s="75"/>
      <c r="J45" s="75"/>
      <c r="K45" s="2"/>
    </row>
    <row r="46" spans="1:11" ht="9.75" customHeight="1" thickBot="1">
      <c r="A46" s="117"/>
      <c r="B46" s="118"/>
      <c r="C46" s="118"/>
      <c r="D46" s="119"/>
      <c r="E46" s="120"/>
      <c r="F46" s="109"/>
      <c r="G46" s="109"/>
      <c r="H46" s="109"/>
      <c r="I46" s="109"/>
      <c r="J46" s="109"/>
      <c r="K46" s="2"/>
    </row>
    <row r="47" spans="1:11" ht="3.75" customHeight="1" hidden="1" thickBot="1">
      <c r="A47" s="117"/>
      <c r="B47" s="118"/>
      <c r="C47" s="118"/>
      <c r="D47" s="119"/>
      <c r="E47" s="120"/>
      <c r="F47" s="109"/>
      <c r="G47" s="109"/>
      <c r="H47" s="109"/>
      <c r="I47" s="109"/>
      <c r="J47" s="109"/>
      <c r="K47" s="2"/>
    </row>
    <row r="48" spans="1:11" ht="12.75" customHeight="1" thickBot="1">
      <c r="A48" s="281" t="s">
        <v>24</v>
      </c>
      <c r="B48" s="282"/>
      <c r="C48" s="282"/>
      <c r="D48" s="315"/>
      <c r="E48" s="319" t="s">
        <v>21</v>
      </c>
      <c r="F48" s="321" t="s">
        <v>22</v>
      </c>
      <c r="G48" s="322"/>
      <c r="H48" s="322"/>
      <c r="I48" s="184"/>
      <c r="J48" s="183"/>
      <c r="K48" s="2"/>
    </row>
    <row r="49" spans="1:254" s="30" customFormat="1" ht="43.5" customHeight="1" thickBot="1">
      <c r="A49" s="284"/>
      <c r="B49" s="285"/>
      <c r="C49" s="285"/>
      <c r="D49" s="316"/>
      <c r="E49" s="320"/>
      <c r="F49" s="39" t="s">
        <v>19</v>
      </c>
      <c r="G49" s="178" t="s">
        <v>37</v>
      </c>
      <c r="H49" s="179" t="s">
        <v>38</v>
      </c>
      <c r="I49" s="193" t="s">
        <v>40</v>
      </c>
      <c r="J49" s="194" t="s">
        <v>39</v>
      </c>
      <c r="K49" s="37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</row>
    <row r="50" spans="1:11" s="38" customFormat="1" ht="18" customHeight="1">
      <c r="A50" s="257" t="s">
        <v>16</v>
      </c>
      <c r="B50" s="279" t="s">
        <v>1</v>
      </c>
      <c r="C50" s="279"/>
      <c r="D50" s="280"/>
      <c r="E50" s="4">
        <f>SUM(F50:H50)</f>
        <v>1790642</v>
      </c>
      <c r="F50" s="4">
        <v>664777</v>
      </c>
      <c r="G50" s="4">
        <v>0</v>
      </c>
      <c r="H50" s="43">
        <f>I50+J50</f>
        <v>1125865</v>
      </c>
      <c r="I50" s="7">
        <v>1113790</v>
      </c>
      <c r="J50" s="31">
        <v>12075</v>
      </c>
      <c r="K50" s="37"/>
    </row>
    <row r="51" spans="1:11" s="38" customFormat="1" ht="12.75" customHeight="1">
      <c r="A51" s="257"/>
      <c r="B51" s="261" t="s">
        <v>9</v>
      </c>
      <c r="C51" s="262"/>
      <c r="D51" s="16" t="s">
        <v>8</v>
      </c>
      <c r="E51" s="9">
        <f>SUM(F51:H51)</f>
        <v>1775050.46</v>
      </c>
      <c r="F51" s="113">
        <f>SUM(F53,F55)</f>
        <v>664699.07</v>
      </c>
      <c r="G51" s="107">
        <f>SUM(G53,G55)</f>
        <v>0</v>
      </c>
      <c r="H51" s="149">
        <f>SUM(I51:J51)</f>
        <v>1110351.3900000001</v>
      </c>
      <c r="I51" s="141">
        <f>SUM(I53,I55)</f>
        <v>1098276.83</v>
      </c>
      <c r="J51" s="203">
        <f>SUM(J53,J55)</f>
        <v>12074.56</v>
      </c>
      <c r="K51" s="37"/>
    </row>
    <row r="52" spans="1:11" ht="12.75" customHeight="1">
      <c r="A52" s="257"/>
      <c r="B52" s="263"/>
      <c r="C52" s="264"/>
      <c r="D52" s="17" t="s">
        <v>34</v>
      </c>
      <c r="E52" s="12">
        <f>SUM(F52:H52)</f>
        <v>0</v>
      </c>
      <c r="F52" s="12">
        <f>F54+F56</f>
        <v>0</v>
      </c>
      <c r="G52" s="12">
        <f>G54+G56</f>
        <v>0</v>
      </c>
      <c r="H52" s="150">
        <f>I52+J52</f>
        <v>0</v>
      </c>
      <c r="I52" s="12">
        <v>0</v>
      </c>
      <c r="J52" s="46">
        <f>SUM(J54,J56)</f>
        <v>0</v>
      </c>
      <c r="K52" s="2"/>
    </row>
    <row r="53" spans="1:11" ht="12.75" customHeight="1">
      <c r="A53" s="257"/>
      <c r="B53" s="265" t="s">
        <v>10</v>
      </c>
      <c r="C53" s="267" t="s">
        <v>27</v>
      </c>
      <c r="D53" s="18" t="s">
        <v>8</v>
      </c>
      <c r="E53" s="12">
        <f>SUM(F53:H53)</f>
        <v>1775050.46</v>
      </c>
      <c r="F53" s="142">
        <v>664699.07</v>
      </c>
      <c r="G53" s="14">
        <v>0</v>
      </c>
      <c r="H53" s="151">
        <f>I53+J53</f>
        <v>1110351.3900000001</v>
      </c>
      <c r="I53" s="202">
        <v>1098276.83</v>
      </c>
      <c r="J53" s="201">
        <v>12074.56</v>
      </c>
      <c r="K53" s="2"/>
    </row>
    <row r="54" spans="1:11" ht="12.75" customHeight="1">
      <c r="A54" s="257"/>
      <c r="B54" s="265"/>
      <c r="C54" s="267"/>
      <c r="D54" s="19" t="s">
        <v>34</v>
      </c>
      <c r="E54" s="12">
        <f>SUM(F54,G54,H54)</f>
        <v>0</v>
      </c>
      <c r="F54" s="14">
        <v>0</v>
      </c>
      <c r="G54" s="14">
        <v>0</v>
      </c>
      <c r="H54" s="151">
        <f>I54+J54</f>
        <v>0</v>
      </c>
      <c r="I54" s="14">
        <v>0</v>
      </c>
      <c r="J54" s="26">
        <v>0</v>
      </c>
      <c r="K54" s="2"/>
    </row>
    <row r="55" spans="1:11" ht="12.75" customHeight="1">
      <c r="A55" s="257"/>
      <c r="B55" s="265"/>
      <c r="C55" s="268" t="s">
        <v>35</v>
      </c>
      <c r="D55" s="18" t="s">
        <v>8</v>
      </c>
      <c r="E55" s="12">
        <f>SUM(F55:H55)</f>
        <v>0</v>
      </c>
      <c r="F55" s="110">
        <v>0</v>
      </c>
      <c r="G55" s="14">
        <v>0</v>
      </c>
      <c r="H55" s="151">
        <f>I55+J55</f>
        <v>0</v>
      </c>
      <c r="I55" s="14">
        <v>0</v>
      </c>
      <c r="J55" s="26">
        <v>0</v>
      </c>
      <c r="K55" s="2"/>
    </row>
    <row r="56" spans="1:11" ht="12.75" customHeight="1">
      <c r="A56" s="257"/>
      <c r="B56" s="266"/>
      <c r="C56" s="269"/>
      <c r="D56" s="20" t="s">
        <v>34</v>
      </c>
      <c r="E56" s="12">
        <f>SUM(F56,G56,H56)</f>
        <v>0</v>
      </c>
      <c r="F56" s="23">
        <v>0</v>
      </c>
      <c r="G56" s="23">
        <v>0</v>
      </c>
      <c r="H56" s="155">
        <f>I56+J56</f>
        <v>0</v>
      </c>
      <c r="I56" s="23">
        <v>0</v>
      </c>
      <c r="J56" s="84">
        <v>0</v>
      </c>
      <c r="K56" s="2"/>
    </row>
    <row r="57" spans="1:11" ht="12.75" customHeight="1">
      <c r="A57" s="257"/>
      <c r="B57" s="270" t="s">
        <v>11</v>
      </c>
      <c r="C57" s="270"/>
      <c r="D57" s="271"/>
      <c r="E57" s="8">
        <f aca="true" t="shared" si="5" ref="E57:J57">E50-E51</f>
        <v>15591.540000000037</v>
      </c>
      <c r="F57" s="112">
        <f t="shared" si="5"/>
        <v>77.93000000005122</v>
      </c>
      <c r="G57" s="8">
        <f t="shared" si="5"/>
        <v>0</v>
      </c>
      <c r="H57" s="42">
        <f t="shared" si="5"/>
        <v>15513.60999999987</v>
      </c>
      <c r="I57" s="8">
        <f t="shared" si="5"/>
        <v>15513.169999999925</v>
      </c>
      <c r="J57" s="15">
        <f t="shared" si="5"/>
        <v>0.4400000000005093</v>
      </c>
      <c r="K57" s="2"/>
    </row>
    <row r="58" spans="1:11" ht="12.75" customHeight="1">
      <c r="A58" s="257"/>
      <c r="B58" s="270" t="s">
        <v>36</v>
      </c>
      <c r="C58" s="270"/>
      <c r="D58" s="271"/>
      <c r="E58" s="8">
        <f>SUM(F58,G58,H58)</f>
        <v>0</v>
      </c>
      <c r="F58" s="5">
        <v>0</v>
      </c>
      <c r="G58" s="5">
        <v>0</v>
      </c>
      <c r="H58" s="66">
        <f>I58+J58</f>
        <v>0</v>
      </c>
      <c r="I58" s="5">
        <v>0</v>
      </c>
      <c r="J58" s="85">
        <v>0</v>
      </c>
      <c r="K58" s="2"/>
    </row>
    <row r="59" spans="1:11" ht="12.75" customHeight="1">
      <c r="A59" s="257"/>
      <c r="B59" s="272" t="s">
        <v>15</v>
      </c>
      <c r="C59" s="273"/>
      <c r="D59" s="21" t="s">
        <v>8</v>
      </c>
      <c r="E59" s="9">
        <f>SUM(F59:H59)</f>
        <v>103</v>
      </c>
      <c r="F59" s="55">
        <v>42</v>
      </c>
      <c r="G59" s="55">
        <v>0</v>
      </c>
      <c r="H59" s="156">
        <f>I59</f>
        <v>61</v>
      </c>
      <c r="I59" s="108">
        <v>61</v>
      </c>
      <c r="J59" s="86">
        <v>61</v>
      </c>
      <c r="K59" s="2"/>
    </row>
    <row r="60" spans="1:11" ht="12.75" customHeight="1" thickBot="1">
      <c r="A60" s="257"/>
      <c r="B60" s="274"/>
      <c r="C60" s="275"/>
      <c r="D60" s="22" t="s">
        <v>34</v>
      </c>
      <c r="E60" s="11">
        <f>SUM(F60,G60,H60)</f>
        <v>0</v>
      </c>
      <c r="F60" s="56">
        <v>0</v>
      </c>
      <c r="G60" s="56">
        <v>0</v>
      </c>
      <c r="H60" s="154">
        <f aca="true" t="shared" si="6" ref="H60:H67">I60+J60</f>
        <v>0</v>
      </c>
      <c r="I60" s="102">
        <v>0</v>
      </c>
      <c r="J60" s="87">
        <v>0</v>
      </c>
      <c r="K60" s="2"/>
    </row>
    <row r="61" spans="1:11" ht="11.25" customHeight="1">
      <c r="A61" s="291" t="s">
        <v>12</v>
      </c>
      <c r="B61" s="279" t="s">
        <v>1</v>
      </c>
      <c r="C61" s="279"/>
      <c r="D61" s="280"/>
      <c r="E61" s="7">
        <f>SUM(F61:H61)</f>
        <v>1570456</v>
      </c>
      <c r="F61" s="4">
        <v>1086710</v>
      </c>
      <c r="G61" s="4">
        <v>0</v>
      </c>
      <c r="H61" s="48">
        <f t="shared" si="6"/>
        <v>483746</v>
      </c>
      <c r="I61" s="49">
        <v>457476</v>
      </c>
      <c r="J61" s="35">
        <v>26270</v>
      </c>
      <c r="K61" s="2"/>
    </row>
    <row r="62" spans="1:11" ht="13.5" customHeight="1">
      <c r="A62" s="257"/>
      <c r="B62" s="261" t="s">
        <v>9</v>
      </c>
      <c r="C62" s="262"/>
      <c r="D62" s="16" t="s">
        <v>8</v>
      </c>
      <c r="E62" s="9">
        <f>SUM(F62:H62)</f>
        <v>1560962.02</v>
      </c>
      <c r="F62" s="113">
        <f>SUM(F64,F66)</f>
        <v>1086707.9</v>
      </c>
      <c r="G62" s="107">
        <f>SUM(G64,G66)</f>
        <v>0</v>
      </c>
      <c r="H62" s="157">
        <f t="shared" si="6"/>
        <v>474254.12</v>
      </c>
      <c r="I62" s="198">
        <f>SUM(I64,I66)</f>
        <v>456864.12</v>
      </c>
      <c r="J62" s="200">
        <f>SUM(J64,J66)</f>
        <v>17390</v>
      </c>
      <c r="K62" s="2"/>
    </row>
    <row r="63" spans="1:11" ht="12.75" customHeight="1">
      <c r="A63" s="257"/>
      <c r="B63" s="263"/>
      <c r="C63" s="264"/>
      <c r="D63" s="17" t="s">
        <v>34</v>
      </c>
      <c r="E63" s="12">
        <f>SUM(F63:H63)</f>
        <v>166878.07</v>
      </c>
      <c r="F63" s="12">
        <f>F65+F67</f>
        <v>166878.07</v>
      </c>
      <c r="G63" s="12">
        <f>G65+G67</f>
        <v>0</v>
      </c>
      <c r="H63" s="158">
        <f t="shared" si="6"/>
        <v>0</v>
      </c>
      <c r="I63" s="33">
        <f>I65+I67</f>
        <v>0</v>
      </c>
      <c r="J63" s="95">
        <f>SUM(J65,J67)</f>
        <v>0</v>
      </c>
      <c r="K63" s="2"/>
    </row>
    <row r="64" spans="1:11" ht="12.75" customHeight="1">
      <c r="A64" s="257"/>
      <c r="B64" s="265" t="s">
        <v>10</v>
      </c>
      <c r="C64" s="267" t="s">
        <v>27</v>
      </c>
      <c r="D64" s="18" t="s">
        <v>8</v>
      </c>
      <c r="E64" s="12">
        <f>SUM(F64:H64)</f>
        <v>1560962.02</v>
      </c>
      <c r="F64" s="14">
        <v>1086707.9</v>
      </c>
      <c r="G64" s="14">
        <v>0</v>
      </c>
      <c r="H64" s="159">
        <f t="shared" si="6"/>
        <v>474254.12</v>
      </c>
      <c r="I64" s="54">
        <v>456864.12</v>
      </c>
      <c r="J64" s="96">
        <v>17390</v>
      </c>
      <c r="K64" s="2"/>
    </row>
    <row r="65" spans="1:11" ht="12.75" customHeight="1">
      <c r="A65" s="257"/>
      <c r="B65" s="265"/>
      <c r="C65" s="267"/>
      <c r="D65" s="19" t="s">
        <v>34</v>
      </c>
      <c r="E65" s="12">
        <f>SUM(F65,G65,H65)</f>
        <v>166878.07</v>
      </c>
      <c r="F65" s="14">
        <v>166878.07</v>
      </c>
      <c r="G65" s="14">
        <v>0</v>
      </c>
      <c r="H65" s="160">
        <f t="shared" si="6"/>
        <v>0</v>
      </c>
      <c r="I65" s="54">
        <v>0</v>
      </c>
      <c r="J65" s="96">
        <v>0</v>
      </c>
      <c r="K65" s="2"/>
    </row>
    <row r="66" spans="1:11" ht="12.75" customHeight="1">
      <c r="A66" s="257"/>
      <c r="B66" s="265"/>
      <c r="C66" s="268" t="s">
        <v>35</v>
      </c>
      <c r="D66" s="18" t="s">
        <v>8</v>
      </c>
      <c r="E66" s="12">
        <f>SUM(F66:H66)</f>
        <v>0</v>
      </c>
      <c r="F66" s="14">
        <v>0</v>
      </c>
      <c r="G66" s="14">
        <v>0</v>
      </c>
      <c r="H66" s="159">
        <f t="shared" si="6"/>
        <v>0</v>
      </c>
      <c r="I66" s="54">
        <v>0</v>
      </c>
      <c r="J66" s="96">
        <v>0</v>
      </c>
      <c r="K66" s="2"/>
    </row>
    <row r="67" spans="1:11" ht="12.75" customHeight="1">
      <c r="A67" s="257"/>
      <c r="B67" s="266"/>
      <c r="C67" s="269"/>
      <c r="D67" s="20" t="s">
        <v>34</v>
      </c>
      <c r="E67" s="12">
        <f>SUM(F67,G67,H67)</f>
        <v>0</v>
      </c>
      <c r="F67" s="23">
        <v>0</v>
      </c>
      <c r="G67" s="23">
        <v>0</v>
      </c>
      <c r="H67" s="160">
        <f t="shared" si="6"/>
        <v>0</v>
      </c>
      <c r="I67" s="54">
        <v>0</v>
      </c>
      <c r="J67" s="96">
        <v>0</v>
      </c>
      <c r="K67" s="2"/>
    </row>
    <row r="68" spans="1:11" ht="12.75" customHeight="1">
      <c r="A68" s="257"/>
      <c r="B68" s="270" t="s">
        <v>11</v>
      </c>
      <c r="C68" s="270"/>
      <c r="D68" s="271"/>
      <c r="E68" s="97">
        <f aca="true" t="shared" si="7" ref="E68:J68">E61-E62</f>
        <v>9493.979999999981</v>
      </c>
      <c r="F68" s="197">
        <f t="shared" si="7"/>
        <v>2.1000000000931323</v>
      </c>
      <c r="G68" s="8">
        <f t="shared" si="7"/>
        <v>0</v>
      </c>
      <c r="H68" s="98">
        <f t="shared" si="7"/>
        <v>9491.880000000005</v>
      </c>
      <c r="I68" s="52">
        <f t="shared" si="7"/>
        <v>611.8800000000047</v>
      </c>
      <c r="J68" s="25">
        <f t="shared" si="7"/>
        <v>8880</v>
      </c>
      <c r="K68" s="2"/>
    </row>
    <row r="69" spans="1:11" ht="12.75" customHeight="1">
      <c r="A69" s="257"/>
      <c r="B69" s="270" t="s">
        <v>36</v>
      </c>
      <c r="C69" s="270"/>
      <c r="D69" s="271"/>
      <c r="E69" s="8">
        <f>SUM(F69,G69,H69)</f>
        <v>85106.48</v>
      </c>
      <c r="F69" s="5">
        <v>85106.48</v>
      </c>
      <c r="G69" s="5">
        <v>0</v>
      </c>
      <c r="H69" s="91">
        <f aca="true" t="shared" si="8" ref="H69:H78">I69+J69</f>
        <v>0</v>
      </c>
      <c r="I69" s="65">
        <v>0</v>
      </c>
      <c r="J69" s="85">
        <v>0</v>
      </c>
      <c r="K69" s="2"/>
    </row>
    <row r="70" spans="1:11" ht="12.75" customHeight="1">
      <c r="A70" s="257"/>
      <c r="B70" s="272" t="s">
        <v>15</v>
      </c>
      <c r="C70" s="273"/>
      <c r="D70" s="21" t="s">
        <v>8</v>
      </c>
      <c r="E70" s="9">
        <f aca="true" t="shared" si="9" ref="E70:E78">SUM(F70:H70)</f>
        <v>409</v>
      </c>
      <c r="F70" s="55">
        <v>233</v>
      </c>
      <c r="G70" s="55">
        <v>0</v>
      </c>
      <c r="H70" s="161">
        <f t="shared" si="8"/>
        <v>176</v>
      </c>
      <c r="I70" s="68">
        <v>129</v>
      </c>
      <c r="J70" s="99">
        <v>47</v>
      </c>
      <c r="K70" s="2"/>
    </row>
    <row r="71" spans="1:11" ht="12.75" customHeight="1" thickBot="1">
      <c r="A71" s="257"/>
      <c r="B71" s="274"/>
      <c r="C71" s="275"/>
      <c r="D71" s="22" t="s">
        <v>34</v>
      </c>
      <c r="E71" s="9">
        <f t="shared" si="9"/>
        <v>26</v>
      </c>
      <c r="F71" s="56">
        <v>26</v>
      </c>
      <c r="G71" s="56">
        <v>0</v>
      </c>
      <c r="H71" s="162">
        <f t="shared" si="8"/>
        <v>0</v>
      </c>
      <c r="I71" s="71">
        <v>0</v>
      </c>
      <c r="J71" s="100">
        <v>0</v>
      </c>
      <c r="K71" s="2"/>
    </row>
    <row r="72" spans="1:11" ht="12.75" customHeight="1">
      <c r="A72" s="256" t="s">
        <v>4</v>
      </c>
      <c r="B72" s="259" t="s">
        <v>1</v>
      </c>
      <c r="C72" s="259"/>
      <c r="D72" s="260"/>
      <c r="E72" s="4">
        <f t="shared" si="9"/>
        <v>0</v>
      </c>
      <c r="F72" s="4">
        <v>0</v>
      </c>
      <c r="G72" s="4">
        <v>0</v>
      </c>
      <c r="H72" s="43">
        <f t="shared" si="8"/>
        <v>0</v>
      </c>
      <c r="I72" s="7"/>
      <c r="J72" s="15">
        <v>0</v>
      </c>
      <c r="K72" s="2"/>
    </row>
    <row r="73" spans="1:11" ht="12.75" customHeight="1">
      <c r="A73" s="257"/>
      <c r="B73" s="261" t="s">
        <v>9</v>
      </c>
      <c r="C73" s="262"/>
      <c r="D73" s="16" t="s">
        <v>8</v>
      </c>
      <c r="E73" s="232">
        <f t="shared" si="9"/>
        <v>0</v>
      </c>
      <c r="F73" s="232">
        <f>SUM(F75,F77)</f>
        <v>0</v>
      </c>
      <c r="G73" s="232">
        <f>SUM(G75,G77)</f>
        <v>0</v>
      </c>
      <c r="H73" s="233">
        <f t="shared" si="8"/>
        <v>0</v>
      </c>
      <c r="I73" s="232">
        <f>I75+I77</f>
        <v>0</v>
      </c>
      <c r="J73" s="234">
        <f>SUM(J75,J77)</f>
        <v>0</v>
      </c>
      <c r="K73" s="2"/>
    </row>
    <row r="74" spans="1:11" ht="12.75" customHeight="1">
      <c r="A74" s="257"/>
      <c r="B74" s="263"/>
      <c r="C74" s="264"/>
      <c r="D74" s="17" t="s">
        <v>34</v>
      </c>
      <c r="E74" s="235">
        <f t="shared" si="9"/>
        <v>0</v>
      </c>
      <c r="F74" s="235">
        <f>F76+F78</f>
        <v>0</v>
      </c>
      <c r="G74" s="235">
        <f>G76+G78</f>
        <v>0</v>
      </c>
      <c r="H74" s="236">
        <f t="shared" si="8"/>
        <v>0</v>
      </c>
      <c r="I74" s="235">
        <f>I76+I78</f>
        <v>0</v>
      </c>
      <c r="J74" s="237">
        <f>SUM(J76,J78)</f>
        <v>0</v>
      </c>
      <c r="K74" s="2"/>
    </row>
    <row r="75" spans="1:11" ht="12.75" customHeight="1">
      <c r="A75" s="257"/>
      <c r="B75" s="265" t="s">
        <v>10</v>
      </c>
      <c r="C75" s="267" t="s">
        <v>27</v>
      </c>
      <c r="D75" s="18" t="s">
        <v>8</v>
      </c>
      <c r="E75" s="235">
        <f t="shared" si="9"/>
        <v>0</v>
      </c>
      <c r="F75" s="238">
        <v>0</v>
      </c>
      <c r="G75" s="238">
        <v>0</v>
      </c>
      <c r="H75" s="239">
        <f t="shared" si="8"/>
        <v>0</v>
      </c>
      <c r="I75" s="238">
        <v>0</v>
      </c>
      <c r="J75" s="240">
        <v>0</v>
      </c>
      <c r="K75" s="2"/>
    </row>
    <row r="76" spans="1:11" ht="12.75" customHeight="1">
      <c r="A76" s="257"/>
      <c r="B76" s="265"/>
      <c r="C76" s="267"/>
      <c r="D76" s="19" t="s">
        <v>34</v>
      </c>
      <c r="E76" s="235">
        <f t="shared" si="9"/>
        <v>0</v>
      </c>
      <c r="F76" s="238">
        <v>0</v>
      </c>
      <c r="G76" s="238">
        <v>0</v>
      </c>
      <c r="H76" s="239">
        <f t="shared" si="8"/>
        <v>0</v>
      </c>
      <c r="I76" s="238">
        <v>0</v>
      </c>
      <c r="J76" s="240">
        <v>0</v>
      </c>
      <c r="K76" s="2"/>
    </row>
    <row r="77" spans="1:11" ht="12.75" customHeight="1">
      <c r="A77" s="257"/>
      <c r="B77" s="265"/>
      <c r="C77" s="268" t="s">
        <v>35</v>
      </c>
      <c r="D77" s="18" t="s">
        <v>8</v>
      </c>
      <c r="E77" s="235">
        <f t="shared" si="9"/>
        <v>0</v>
      </c>
      <c r="F77" s="238">
        <v>0</v>
      </c>
      <c r="G77" s="238">
        <v>0</v>
      </c>
      <c r="H77" s="239">
        <f t="shared" si="8"/>
        <v>0</v>
      </c>
      <c r="I77" s="238">
        <v>0</v>
      </c>
      <c r="J77" s="240">
        <v>0</v>
      </c>
      <c r="K77" s="2"/>
    </row>
    <row r="78" spans="1:11" ht="12.75" customHeight="1">
      <c r="A78" s="257"/>
      <c r="B78" s="266"/>
      <c r="C78" s="269"/>
      <c r="D78" s="20" t="s">
        <v>34</v>
      </c>
      <c r="E78" s="235">
        <f t="shared" si="9"/>
        <v>0</v>
      </c>
      <c r="F78" s="241">
        <v>0</v>
      </c>
      <c r="G78" s="241">
        <v>0</v>
      </c>
      <c r="H78" s="242">
        <f t="shared" si="8"/>
        <v>0</v>
      </c>
      <c r="I78" s="241">
        <v>0</v>
      </c>
      <c r="J78" s="243">
        <v>0</v>
      </c>
      <c r="K78" s="2"/>
    </row>
    <row r="79" spans="1:11" ht="12.75" customHeight="1">
      <c r="A79" s="257"/>
      <c r="B79" s="270" t="s">
        <v>11</v>
      </c>
      <c r="C79" s="270"/>
      <c r="D79" s="271"/>
      <c r="E79" s="244">
        <f aca="true" t="shared" si="10" ref="E79:J79">E72-E73</f>
        <v>0</v>
      </c>
      <c r="F79" s="244">
        <f t="shared" si="10"/>
        <v>0</v>
      </c>
      <c r="G79" s="244">
        <f t="shared" si="10"/>
        <v>0</v>
      </c>
      <c r="H79" s="245">
        <f t="shared" si="10"/>
        <v>0</v>
      </c>
      <c r="I79" s="244">
        <f t="shared" si="10"/>
        <v>0</v>
      </c>
      <c r="J79" s="246">
        <f t="shared" si="10"/>
        <v>0</v>
      </c>
      <c r="K79" s="2"/>
    </row>
    <row r="80" spans="1:11" ht="12.75" customHeight="1">
      <c r="A80" s="257"/>
      <c r="B80" s="270" t="s">
        <v>36</v>
      </c>
      <c r="C80" s="270"/>
      <c r="D80" s="271"/>
      <c r="E80" s="244">
        <f>SUM(F80,G80,H80)</f>
        <v>0</v>
      </c>
      <c r="F80" s="247">
        <v>0</v>
      </c>
      <c r="G80" s="247">
        <v>0</v>
      </c>
      <c r="H80" s="248">
        <f>I80+J80</f>
        <v>0</v>
      </c>
      <c r="I80" s="247">
        <v>0</v>
      </c>
      <c r="J80" s="249">
        <v>0</v>
      </c>
      <c r="K80" s="2"/>
    </row>
    <row r="81" spans="1:11" ht="12.75" customHeight="1">
      <c r="A81" s="257"/>
      <c r="B81" s="272" t="s">
        <v>15</v>
      </c>
      <c r="C81" s="273"/>
      <c r="D81" s="21" t="s">
        <v>8</v>
      </c>
      <c r="E81" s="232">
        <f>SUM(F81:H81)</f>
        <v>0</v>
      </c>
      <c r="F81" s="250">
        <v>0</v>
      </c>
      <c r="G81" s="250">
        <v>0</v>
      </c>
      <c r="H81" s="251">
        <f>I81+J81</f>
        <v>0</v>
      </c>
      <c r="I81" s="250">
        <v>0</v>
      </c>
      <c r="J81" s="252">
        <v>0</v>
      </c>
      <c r="K81" s="2"/>
    </row>
    <row r="82" spans="1:11" ht="15.75" customHeight="1" thickBot="1">
      <c r="A82" s="257"/>
      <c r="B82" s="294"/>
      <c r="C82" s="295"/>
      <c r="D82" s="20" t="s">
        <v>34</v>
      </c>
      <c r="E82" s="253">
        <f>SUM(F82:H82)</f>
        <v>0</v>
      </c>
      <c r="F82" s="241">
        <v>0</v>
      </c>
      <c r="G82" s="241">
        <v>0</v>
      </c>
      <c r="H82" s="242">
        <f>I82+J82</f>
        <v>0</v>
      </c>
      <c r="I82" s="241">
        <v>0</v>
      </c>
      <c r="J82" s="254">
        <v>0</v>
      </c>
      <c r="K82" s="2"/>
    </row>
    <row r="83" spans="1:11" ht="15.75" customHeight="1">
      <c r="A83" s="122"/>
      <c r="B83" s="123"/>
      <c r="C83" s="123"/>
      <c r="D83" s="124"/>
      <c r="E83" s="125"/>
      <c r="F83" s="126"/>
      <c r="G83" s="126"/>
      <c r="H83" s="126"/>
      <c r="I83" s="126"/>
      <c r="J83" s="126"/>
      <c r="K83" s="2"/>
    </row>
    <row r="84" spans="1:11" ht="12.75" customHeight="1">
      <c r="A84" s="117"/>
      <c r="B84" s="118"/>
      <c r="C84" s="118"/>
      <c r="D84" s="119"/>
      <c r="E84" s="120"/>
      <c r="F84" s="109"/>
      <c r="G84" s="109"/>
      <c r="H84" s="109"/>
      <c r="I84" s="109"/>
      <c r="J84" s="109"/>
      <c r="K84" s="2"/>
    </row>
    <row r="85" spans="1:11" ht="15" customHeight="1">
      <c r="A85" s="117"/>
      <c r="B85" s="118"/>
      <c r="C85" s="118"/>
      <c r="D85" s="119"/>
      <c r="E85" s="120"/>
      <c r="F85" s="109"/>
      <c r="G85" s="109"/>
      <c r="H85" s="109"/>
      <c r="I85" s="109"/>
      <c r="J85" s="109"/>
      <c r="K85" s="2"/>
    </row>
    <row r="86" spans="1:11" ht="13.5" customHeight="1">
      <c r="A86" s="117"/>
      <c r="B86" s="118"/>
      <c r="C86" s="118"/>
      <c r="D86" s="119"/>
      <c r="E86" s="120"/>
      <c r="F86" s="219"/>
      <c r="G86" s="109"/>
      <c r="H86" s="109"/>
      <c r="I86" s="109"/>
      <c r="J86" s="109"/>
      <c r="K86" s="2"/>
    </row>
    <row r="87" spans="1:11" ht="15.75" customHeight="1" thickBot="1">
      <c r="A87" s="117"/>
      <c r="B87" s="118"/>
      <c r="C87" s="118"/>
      <c r="D87" s="119"/>
      <c r="E87" s="120"/>
      <c r="F87" s="109"/>
      <c r="G87" s="109"/>
      <c r="H87" s="109"/>
      <c r="I87" s="109"/>
      <c r="J87" s="109"/>
      <c r="K87" s="2"/>
    </row>
    <row r="88" spans="1:11" ht="12" customHeight="1" thickBot="1">
      <c r="A88" s="281" t="s">
        <v>24</v>
      </c>
      <c r="B88" s="282"/>
      <c r="C88" s="282"/>
      <c r="D88" s="315"/>
      <c r="E88" s="317" t="s">
        <v>21</v>
      </c>
      <c r="F88" s="289" t="s">
        <v>3</v>
      </c>
      <c r="G88" s="290"/>
      <c r="H88" s="290"/>
      <c r="I88" s="187"/>
      <c r="J88" s="185"/>
      <c r="K88" s="2"/>
    </row>
    <row r="89" spans="1:11" ht="30.75" customHeight="1" thickBot="1">
      <c r="A89" s="284"/>
      <c r="B89" s="285"/>
      <c r="C89" s="285"/>
      <c r="D89" s="316"/>
      <c r="E89" s="318"/>
      <c r="F89" s="77" t="s">
        <v>19</v>
      </c>
      <c r="G89" s="178" t="s">
        <v>37</v>
      </c>
      <c r="H89" s="179" t="s">
        <v>38</v>
      </c>
      <c r="I89" s="193" t="s">
        <v>40</v>
      </c>
      <c r="J89" s="194" t="s">
        <v>39</v>
      </c>
      <c r="K89" s="2"/>
    </row>
    <row r="90" spans="1:254" s="30" customFormat="1" ht="15.75" customHeight="1">
      <c r="A90" s="277" t="s">
        <v>5</v>
      </c>
      <c r="B90" s="307" t="s">
        <v>1</v>
      </c>
      <c r="C90" s="279"/>
      <c r="D90" s="280"/>
      <c r="E90" s="4">
        <f>SUM(F90:H90)</f>
        <v>565</v>
      </c>
      <c r="F90" s="4">
        <v>565</v>
      </c>
      <c r="G90" s="4">
        <v>0</v>
      </c>
      <c r="H90" s="43">
        <f aca="true" t="shared" si="11" ref="H90:H96">I90+J90</f>
        <v>0</v>
      </c>
      <c r="I90" s="53"/>
      <c r="J90" s="89">
        <v>0</v>
      </c>
      <c r="K90" s="37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8"/>
      <c r="DT90" s="38"/>
      <c r="DU90" s="38"/>
      <c r="DV90" s="38"/>
      <c r="DW90" s="38"/>
      <c r="DX90" s="38"/>
      <c r="DY90" s="38"/>
      <c r="DZ90" s="38"/>
      <c r="EA90" s="38"/>
      <c r="EB90" s="38"/>
      <c r="EC90" s="38"/>
      <c r="ED90" s="38"/>
      <c r="EE90" s="38"/>
      <c r="EF90" s="38"/>
      <c r="EG90" s="38"/>
      <c r="EH90" s="38"/>
      <c r="EI90" s="38"/>
      <c r="EJ90" s="38"/>
      <c r="EK90" s="38"/>
      <c r="EL90" s="38"/>
      <c r="EM90" s="38"/>
      <c r="EN90" s="38"/>
      <c r="EO90" s="38"/>
      <c r="EP90" s="38"/>
      <c r="EQ90" s="38"/>
      <c r="ER90" s="38"/>
      <c r="ES90" s="38"/>
      <c r="ET90" s="38"/>
      <c r="EU90" s="38"/>
      <c r="EV90" s="38"/>
      <c r="EW90" s="38"/>
      <c r="EX90" s="38"/>
      <c r="EY90" s="38"/>
      <c r="EZ90" s="38"/>
      <c r="FA90" s="38"/>
      <c r="FB90" s="38"/>
      <c r="FC90" s="38"/>
      <c r="FD90" s="38"/>
      <c r="FE90" s="38"/>
      <c r="FF90" s="38"/>
      <c r="FG90" s="38"/>
      <c r="FH90" s="38"/>
      <c r="FI90" s="38"/>
      <c r="FJ90" s="38"/>
      <c r="FK90" s="38"/>
      <c r="FL90" s="38"/>
      <c r="FM90" s="38"/>
      <c r="FN90" s="38"/>
      <c r="FO90" s="38"/>
      <c r="FP90" s="38"/>
      <c r="FQ90" s="38"/>
      <c r="FR90" s="38"/>
      <c r="FS90" s="38"/>
      <c r="FT90" s="38"/>
      <c r="FU90" s="38"/>
      <c r="FV90" s="38"/>
      <c r="FW90" s="38"/>
      <c r="FX90" s="38"/>
      <c r="FY90" s="38"/>
      <c r="FZ90" s="38"/>
      <c r="GA90" s="38"/>
      <c r="GB90" s="38"/>
      <c r="GC90" s="38"/>
      <c r="GD90" s="38"/>
      <c r="GE90" s="38"/>
      <c r="GF90" s="38"/>
      <c r="GG90" s="38"/>
      <c r="GH90" s="38"/>
      <c r="GI90" s="38"/>
      <c r="GJ90" s="38"/>
      <c r="GK90" s="38"/>
      <c r="GL90" s="38"/>
      <c r="GM90" s="38"/>
      <c r="GN90" s="38"/>
      <c r="GO90" s="38"/>
      <c r="GP90" s="38"/>
      <c r="GQ90" s="38"/>
      <c r="GR90" s="38"/>
      <c r="GS90" s="38"/>
      <c r="GT90" s="38"/>
      <c r="GU90" s="38"/>
      <c r="GV90" s="38"/>
      <c r="GW90" s="38"/>
      <c r="GX90" s="38"/>
      <c r="GY90" s="38"/>
      <c r="GZ90" s="38"/>
      <c r="HA90" s="38"/>
      <c r="HB90" s="38"/>
      <c r="HC90" s="38"/>
      <c r="HD90" s="38"/>
      <c r="HE90" s="38"/>
      <c r="HF90" s="38"/>
      <c r="HG90" s="38"/>
      <c r="HH90" s="38"/>
      <c r="HI90" s="38"/>
      <c r="HJ90" s="38"/>
      <c r="HK90" s="38"/>
      <c r="HL90" s="38"/>
      <c r="HM90" s="38"/>
      <c r="HN90" s="38"/>
      <c r="HO90" s="38"/>
      <c r="HP90" s="38"/>
      <c r="HQ90" s="38"/>
      <c r="HR90" s="38"/>
      <c r="HS90" s="38"/>
      <c r="HT90" s="38"/>
      <c r="HU90" s="38"/>
      <c r="HV90" s="38"/>
      <c r="HW90" s="38"/>
      <c r="HX90" s="38"/>
      <c r="HY90" s="38"/>
      <c r="HZ90" s="38"/>
      <c r="IA90" s="38"/>
      <c r="IB90" s="38"/>
      <c r="IC90" s="38"/>
      <c r="ID90" s="38"/>
      <c r="IE90" s="38"/>
      <c r="IF90" s="38"/>
      <c r="IG90" s="38"/>
      <c r="IH90" s="38"/>
      <c r="II90" s="38"/>
      <c r="IJ90" s="38"/>
      <c r="IK90" s="38"/>
      <c r="IL90" s="38"/>
      <c r="IM90" s="38"/>
      <c r="IN90" s="38"/>
      <c r="IO90" s="38"/>
      <c r="IP90" s="38"/>
      <c r="IQ90" s="38"/>
      <c r="IR90" s="38"/>
      <c r="IS90" s="38"/>
      <c r="IT90" s="38"/>
    </row>
    <row r="91" spans="1:11" s="38" customFormat="1" ht="11.25" customHeight="1">
      <c r="A91" s="277"/>
      <c r="B91" s="261" t="s">
        <v>9</v>
      </c>
      <c r="C91" s="262"/>
      <c r="D91" s="16" t="s">
        <v>8</v>
      </c>
      <c r="E91" s="9">
        <f>SUM(F91:H91)</f>
        <v>564.2</v>
      </c>
      <c r="F91" s="113">
        <f>SUM(F93,F95)</f>
        <v>564.2</v>
      </c>
      <c r="G91" s="107">
        <f>SUM(G93,G95)</f>
        <v>0</v>
      </c>
      <c r="H91" s="149">
        <f t="shared" si="11"/>
        <v>0</v>
      </c>
      <c r="I91" s="34">
        <f>I93+I95</f>
        <v>0</v>
      </c>
      <c r="J91" s="94">
        <f>SUM(J93,J95)</f>
        <v>0</v>
      </c>
      <c r="K91" s="116"/>
    </row>
    <row r="92" spans="1:11" ht="10.5" customHeight="1">
      <c r="A92" s="277"/>
      <c r="B92" s="263"/>
      <c r="C92" s="264"/>
      <c r="D92" s="17" t="s">
        <v>34</v>
      </c>
      <c r="E92" s="12">
        <f>SUM(F92:H92)</f>
        <v>0</v>
      </c>
      <c r="F92" s="12">
        <f>F94+F96</f>
        <v>0</v>
      </c>
      <c r="G92" s="12">
        <f>G94+G96</f>
        <v>0</v>
      </c>
      <c r="H92" s="150">
        <f t="shared" si="11"/>
        <v>0</v>
      </c>
      <c r="I92" s="33">
        <f>I94+I96</f>
        <v>0</v>
      </c>
      <c r="J92" s="95">
        <f>SUM(J94,J96)</f>
        <v>0</v>
      </c>
      <c r="K92" s="2"/>
    </row>
    <row r="93" spans="1:11" ht="12.75" customHeight="1">
      <c r="A93" s="277"/>
      <c r="B93" s="265" t="s">
        <v>10</v>
      </c>
      <c r="C93" s="267" t="s">
        <v>27</v>
      </c>
      <c r="D93" s="18" t="s">
        <v>8</v>
      </c>
      <c r="E93" s="12">
        <f>SUM(F93,G93,H93)</f>
        <v>564.2</v>
      </c>
      <c r="F93" s="14">
        <v>564.2</v>
      </c>
      <c r="G93" s="14">
        <v>0</v>
      </c>
      <c r="H93" s="151">
        <f t="shared" si="11"/>
        <v>0</v>
      </c>
      <c r="I93" s="54">
        <v>0</v>
      </c>
      <c r="J93" s="96">
        <v>0</v>
      </c>
      <c r="K93" s="2"/>
    </row>
    <row r="94" spans="1:11" ht="12.75" customHeight="1">
      <c r="A94" s="277"/>
      <c r="B94" s="265"/>
      <c r="C94" s="267"/>
      <c r="D94" s="19" t="s">
        <v>34</v>
      </c>
      <c r="E94" s="12">
        <f>SUM(F94,G94,H94)</f>
        <v>0</v>
      </c>
      <c r="F94" s="14">
        <v>0</v>
      </c>
      <c r="G94" s="14">
        <v>0</v>
      </c>
      <c r="H94" s="151">
        <f t="shared" si="11"/>
        <v>0</v>
      </c>
      <c r="I94" s="54">
        <v>0</v>
      </c>
      <c r="J94" s="96">
        <v>0</v>
      </c>
      <c r="K94" s="2"/>
    </row>
    <row r="95" spans="1:11" ht="12.75" customHeight="1">
      <c r="A95" s="277"/>
      <c r="B95" s="265"/>
      <c r="C95" s="268" t="s">
        <v>35</v>
      </c>
      <c r="D95" s="18" t="s">
        <v>8</v>
      </c>
      <c r="E95" s="12">
        <f>SUM(F95,G95,H95)</f>
        <v>0</v>
      </c>
      <c r="F95" s="14">
        <v>0</v>
      </c>
      <c r="G95" s="14">
        <v>0</v>
      </c>
      <c r="H95" s="151">
        <f t="shared" si="11"/>
        <v>0</v>
      </c>
      <c r="I95" s="54">
        <v>0</v>
      </c>
      <c r="J95" s="96">
        <v>0</v>
      </c>
      <c r="K95" s="2"/>
    </row>
    <row r="96" spans="1:11" ht="12.75" customHeight="1">
      <c r="A96" s="277"/>
      <c r="B96" s="266"/>
      <c r="C96" s="269"/>
      <c r="D96" s="20" t="s">
        <v>34</v>
      </c>
      <c r="E96" s="12">
        <f>SUM(F96,G96,H96)</f>
        <v>0</v>
      </c>
      <c r="F96" s="23">
        <v>0</v>
      </c>
      <c r="G96" s="23">
        <v>0</v>
      </c>
      <c r="H96" s="155">
        <f t="shared" si="11"/>
        <v>0</v>
      </c>
      <c r="I96" s="61">
        <v>0</v>
      </c>
      <c r="J96" s="101">
        <v>0</v>
      </c>
      <c r="K96" s="2"/>
    </row>
    <row r="97" spans="1:11" ht="12.75" customHeight="1">
      <c r="A97" s="277"/>
      <c r="B97" s="270" t="s">
        <v>11</v>
      </c>
      <c r="C97" s="270"/>
      <c r="D97" s="271"/>
      <c r="E97" s="8">
        <f aca="true" t="shared" si="12" ref="E97:J97">E90-E91</f>
        <v>0.7999999999999545</v>
      </c>
      <c r="F97" s="112">
        <f t="shared" si="12"/>
        <v>0.7999999999999545</v>
      </c>
      <c r="G97" s="8">
        <f t="shared" si="12"/>
        <v>0</v>
      </c>
      <c r="H97" s="42">
        <f t="shared" si="12"/>
        <v>0</v>
      </c>
      <c r="I97" s="50">
        <f t="shared" si="12"/>
        <v>0</v>
      </c>
      <c r="J97" s="15">
        <f t="shared" si="12"/>
        <v>0</v>
      </c>
      <c r="K97" s="2"/>
    </row>
    <row r="98" spans="1:11" ht="12.75" customHeight="1">
      <c r="A98" s="277"/>
      <c r="B98" s="270" t="s">
        <v>36</v>
      </c>
      <c r="C98" s="270"/>
      <c r="D98" s="271"/>
      <c r="E98" s="8">
        <f>SUM(F98:H98)</f>
        <v>0</v>
      </c>
      <c r="F98" s="5">
        <v>0</v>
      </c>
      <c r="G98" s="5">
        <v>0</v>
      </c>
      <c r="H98" s="66">
        <f aca="true" t="shared" si="13" ref="H98:H107">I98+J98</f>
        <v>0</v>
      </c>
      <c r="I98" s="103">
        <v>0</v>
      </c>
      <c r="J98" s="67">
        <v>0</v>
      </c>
      <c r="K98" s="2"/>
    </row>
    <row r="99" spans="1:11" ht="12.75" customHeight="1">
      <c r="A99" s="277"/>
      <c r="B99" s="272" t="s">
        <v>15</v>
      </c>
      <c r="C99" s="273"/>
      <c r="D99" s="21" t="s">
        <v>8</v>
      </c>
      <c r="E99" s="10">
        <f>SUM(F99,G99,H99)</f>
        <v>31</v>
      </c>
      <c r="F99" s="55">
        <v>31</v>
      </c>
      <c r="G99" s="55">
        <v>0</v>
      </c>
      <c r="H99" s="163">
        <f t="shared" si="13"/>
        <v>0</v>
      </c>
      <c r="I99" s="51">
        <v>0</v>
      </c>
      <c r="J99" s="104">
        <v>0</v>
      </c>
      <c r="K99" s="2"/>
    </row>
    <row r="100" spans="1:11" ht="12" customHeight="1" thickBot="1">
      <c r="A100" s="277"/>
      <c r="B100" s="274"/>
      <c r="C100" s="275"/>
      <c r="D100" s="22" t="s">
        <v>34</v>
      </c>
      <c r="E100" s="11">
        <f>SUM(F100,G100,H100)</f>
        <v>0</v>
      </c>
      <c r="F100" s="56">
        <v>0</v>
      </c>
      <c r="G100" s="56">
        <v>0</v>
      </c>
      <c r="H100" s="164">
        <f t="shared" si="13"/>
        <v>0</v>
      </c>
      <c r="I100" s="105">
        <v>0</v>
      </c>
      <c r="J100" s="106">
        <v>0</v>
      </c>
      <c r="K100" s="2"/>
    </row>
    <row r="101" spans="1:11" ht="15.75" customHeight="1">
      <c r="A101" s="291" t="s">
        <v>6</v>
      </c>
      <c r="B101" s="279" t="s">
        <v>1</v>
      </c>
      <c r="C101" s="279"/>
      <c r="D101" s="280"/>
      <c r="E101" s="7">
        <f>SUM(F101:H101)</f>
        <v>509796</v>
      </c>
      <c r="F101" s="4">
        <v>323766</v>
      </c>
      <c r="G101" s="4">
        <v>0</v>
      </c>
      <c r="H101" s="40">
        <f t="shared" si="13"/>
        <v>186030</v>
      </c>
      <c r="I101" s="7">
        <v>181960</v>
      </c>
      <c r="J101" s="35">
        <v>4070</v>
      </c>
      <c r="K101" s="2"/>
    </row>
    <row r="102" spans="1:11" ht="11.25" customHeight="1">
      <c r="A102" s="257"/>
      <c r="B102" s="261" t="s">
        <v>9</v>
      </c>
      <c r="C102" s="262"/>
      <c r="D102" s="16" t="s">
        <v>8</v>
      </c>
      <c r="E102" s="9">
        <f>SUM(F102:H102)</f>
        <v>505362</v>
      </c>
      <c r="F102" s="196">
        <f>SUM(F104,F106)</f>
        <v>323692</v>
      </c>
      <c r="G102" s="107">
        <f>SUM(G104,G106)</f>
        <v>0</v>
      </c>
      <c r="H102" s="149">
        <f t="shared" si="13"/>
        <v>181670</v>
      </c>
      <c r="I102" s="141">
        <f>SUM(I104,I106)</f>
        <v>177600</v>
      </c>
      <c r="J102" s="199">
        <f>SUM(J104,J106)</f>
        <v>4070</v>
      </c>
      <c r="K102" s="2"/>
    </row>
    <row r="103" spans="1:11" ht="10.5" customHeight="1">
      <c r="A103" s="257"/>
      <c r="B103" s="263"/>
      <c r="C103" s="264"/>
      <c r="D103" s="17" t="s">
        <v>34</v>
      </c>
      <c r="E103" s="12">
        <f>SUM(F103:H103)</f>
        <v>0</v>
      </c>
      <c r="F103" s="12">
        <f>F105+F107</f>
        <v>0</v>
      </c>
      <c r="G103" s="12">
        <f>G105+G107</f>
        <v>0</v>
      </c>
      <c r="H103" s="150">
        <f t="shared" si="13"/>
        <v>0</v>
      </c>
      <c r="I103" s="12">
        <f>I105+I107</f>
        <v>0</v>
      </c>
      <c r="J103" s="46">
        <f>SUM(J105,J107)</f>
        <v>0</v>
      </c>
      <c r="K103" s="2"/>
    </row>
    <row r="104" spans="1:11" ht="12.75" customHeight="1">
      <c r="A104" s="257"/>
      <c r="B104" s="265" t="s">
        <v>10</v>
      </c>
      <c r="C104" s="267" t="s">
        <v>27</v>
      </c>
      <c r="D104" s="18" t="s">
        <v>8</v>
      </c>
      <c r="E104" s="12">
        <f>SUM(F104:H104)</f>
        <v>505362</v>
      </c>
      <c r="F104" s="14">
        <v>323692</v>
      </c>
      <c r="G104" s="14">
        <v>0</v>
      </c>
      <c r="H104" s="151">
        <f t="shared" si="13"/>
        <v>181670</v>
      </c>
      <c r="I104" s="14">
        <v>177600</v>
      </c>
      <c r="J104" s="26">
        <v>4070</v>
      </c>
      <c r="K104" s="2"/>
    </row>
    <row r="105" spans="1:11" ht="12.75" customHeight="1">
      <c r="A105" s="257"/>
      <c r="B105" s="265"/>
      <c r="C105" s="267"/>
      <c r="D105" s="19" t="s">
        <v>34</v>
      </c>
      <c r="E105" s="12">
        <f>SUM(F105:H105)</f>
        <v>0</v>
      </c>
      <c r="F105" s="14">
        <v>0</v>
      </c>
      <c r="G105" s="14">
        <v>0</v>
      </c>
      <c r="H105" s="151">
        <f t="shared" si="13"/>
        <v>0</v>
      </c>
      <c r="I105" s="14">
        <v>0</v>
      </c>
      <c r="J105" s="26">
        <v>0</v>
      </c>
      <c r="K105" s="2"/>
    </row>
    <row r="106" spans="1:11" ht="12.75" customHeight="1">
      <c r="A106" s="257"/>
      <c r="B106" s="265"/>
      <c r="C106" s="268" t="s">
        <v>35</v>
      </c>
      <c r="D106" s="18" t="s">
        <v>8</v>
      </c>
      <c r="E106" s="12">
        <f>SUM(F106,G106,H106)</f>
        <v>0</v>
      </c>
      <c r="F106" s="14"/>
      <c r="G106" s="14">
        <v>0</v>
      </c>
      <c r="H106" s="151">
        <f t="shared" si="13"/>
        <v>0</v>
      </c>
      <c r="I106" s="14">
        <v>0</v>
      </c>
      <c r="J106" s="26">
        <v>0</v>
      </c>
      <c r="K106" s="2"/>
    </row>
    <row r="107" spans="1:11" ht="14.25" customHeight="1">
      <c r="A107" s="257"/>
      <c r="B107" s="266"/>
      <c r="C107" s="269"/>
      <c r="D107" s="20" t="s">
        <v>34</v>
      </c>
      <c r="E107" s="12">
        <f>SUM(F107,G107,H107)</f>
        <v>0</v>
      </c>
      <c r="F107" s="23">
        <v>0</v>
      </c>
      <c r="G107" s="23">
        <v>0</v>
      </c>
      <c r="H107" s="155">
        <f t="shared" si="13"/>
        <v>0</v>
      </c>
      <c r="I107" s="23">
        <v>0</v>
      </c>
      <c r="J107" s="84">
        <v>0</v>
      </c>
      <c r="K107" s="2"/>
    </row>
    <row r="108" spans="1:11" ht="13.5" customHeight="1">
      <c r="A108" s="257"/>
      <c r="B108" s="270" t="s">
        <v>11</v>
      </c>
      <c r="C108" s="270"/>
      <c r="D108" s="271"/>
      <c r="E108" s="8">
        <f aca="true" t="shared" si="14" ref="E108:J108">E101-E102</f>
        <v>4434</v>
      </c>
      <c r="F108" s="197">
        <f t="shared" si="14"/>
        <v>74</v>
      </c>
      <c r="G108" s="8">
        <f t="shared" si="14"/>
        <v>0</v>
      </c>
      <c r="H108" s="8">
        <f t="shared" si="14"/>
        <v>4360</v>
      </c>
      <c r="I108" s="8">
        <f t="shared" si="14"/>
        <v>4360</v>
      </c>
      <c r="J108" s="15">
        <f t="shared" si="14"/>
        <v>0</v>
      </c>
      <c r="K108" s="2"/>
    </row>
    <row r="109" spans="1:11" ht="13.5" customHeight="1">
      <c r="A109" s="257"/>
      <c r="B109" s="270" t="s">
        <v>36</v>
      </c>
      <c r="C109" s="270"/>
      <c r="D109" s="271"/>
      <c r="E109" s="8">
        <f>SUM(F109,G109,H109)</f>
        <v>0</v>
      </c>
      <c r="F109" s="5">
        <v>0</v>
      </c>
      <c r="G109" s="5">
        <v>0</v>
      </c>
      <c r="H109" s="66">
        <f>I109+J109</f>
        <v>0</v>
      </c>
      <c r="I109" s="5">
        <v>0</v>
      </c>
      <c r="J109" s="85">
        <v>0</v>
      </c>
      <c r="K109" s="2"/>
    </row>
    <row r="110" spans="1:11" ht="14.25" customHeight="1">
      <c r="A110" s="257"/>
      <c r="B110" s="272" t="s">
        <v>15</v>
      </c>
      <c r="C110" s="273"/>
      <c r="D110" s="21" t="s">
        <v>8</v>
      </c>
      <c r="E110" s="9">
        <f>SUM(F110,G110,H110)</f>
        <v>34</v>
      </c>
      <c r="F110" s="55">
        <v>24</v>
      </c>
      <c r="G110" s="55">
        <v>0</v>
      </c>
      <c r="H110" s="153">
        <f>I110</f>
        <v>10</v>
      </c>
      <c r="I110" s="55">
        <v>10</v>
      </c>
      <c r="J110" s="86">
        <v>10</v>
      </c>
      <c r="K110" s="2"/>
    </row>
    <row r="111" spans="1:11" ht="13.5" customHeight="1" thickBot="1">
      <c r="A111" s="257"/>
      <c r="B111" s="274"/>
      <c r="C111" s="275"/>
      <c r="D111" s="22" t="s">
        <v>34</v>
      </c>
      <c r="E111" s="9">
        <f>SUM(F111,G111,H111)</f>
        <v>0</v>
      </c>
      <c r="F111" s="56">
        <v>0</v>
      </c>
      <c r="G111" s="56">
        <v>0</v>
      </c>
      <c r="H111" s="154">
        <f aca="true" t="shared" si="15" ref="H111:H118">I111+J111</f>
        <v>0</v>
      </c>
      <c r="I111" s="56">
        <v>0</v>
      </c>
      <c r="J111" s="87">
        <v>0</v>
      </c>
      <c r="K111" s="2"/>
    </row>
    <row r="112" spans="1:11" ht="15.75" customHeight="1">
      <c r="A112" s="308" t="s">
        <v>31</v>
      </c>
      <c r="B112" s="259" t="s">
        <v>1</v>
      </c>
      <c r="C112" s="259"/>
      <c r="D112" s="260"/>
      <c r="E112" s="220">
        <f>SUM(F112:H112)</f>
        <v>19513</v>
      </c>
      <c r="F112" s="220">
        <v>19513</v>
      </c>
      <c r="G112" s="204"/>
      <c r="H112" s="138">
        <f t="shared" si="15"/>
        <v>0</v>
      </c>
      <c r="I112" s="7"/>
      <c r="J112" s="15"/>
      <c r="K112" s="2"/>
    </row>
    <row r="113" spans="1:11" ht="12.75" customHeight="1">
      <c r="A113" s="309"/>
      <c r="B113" s="261" t="s">
        <v>9</v>
      </c>
      <c r="C113" s="262"/>
      <c r="D113" s="205" t="s">
        <v>8</v>
      </c>
      <c r="E113" s="221">
        <f>SUM(F113:H113)</f>
        <v>19512.6</v>
      </c>
      <c r="F113" s="223">
        <f>SUM(F115,F117)</f>
        <v>19512.6</v>
      </c>
      <c r="G113" s="206">
        <f>SUM(G115,G117)</f>
        <v>0</v>
      </c>
      <c r="H113" s="165">
        <f t="shared" si="15"/>
        <v>0</v>
      </c>
      <c r="I113" s="131">
        <f>SUM(I115,I117)</f>
        <v>0</v>
      </c>
      <c r="J113" s="94">
        <f>SUM(J115,J117)</f>
        <v>0</v>
      </c>
      <c r="K113" s="2"/>
    </row>
    <row r="114" spans="1:11" ht="13.5" customHeight="1">
      <c r="A114" s="309"/>
      <c r="B114" s="263"/>
      <c r="C114" s="264"/>
      <c r="D114" s="207" t="s">
        <v>34</v>
      </c>
      <c r="E114" s="222">
        <f>SUM(F114:H114)</f>
        <v>19512.6</v>
      </c>
      <c r="F114" s="222">
        <f>SUM(F116,F118)</f>
        <v>19512.6</v>
      </c>
      <c r="G114" s="208">
        <f>SUM(G116,G118)</f>
        <v>0</v>
      </c>
      <c r="H114" s="166">
        <f t="shared" si="15"/>
        <v>0</v>
      </c>
      <c r="I114" s="132">
        <f>SUM(I116,I118)</f>
        <v>0</v>
      </c>
      <c r="J114" s="95">
        <f>SUM(J116,J118)</f>
        <v>0</v>
      </c>
      <c r="K114" s="2"/>
    </row>
    <row r="115" spans="1:11" ht="12" customHeight="1">
      <c r="A115" s="309"/>
      <c r="B115" s="311" t="s">
        <v>10</v>
      </c>
      <c r="C115" s="267" t="s">
        <v>32</v>
      </c>
      <c r="D115" s="209" t="s">
        <v>8</v>
      </c>
      <c r="E115" s="222">
        <f>SUM(F115,G115,H115)</f>
        <v>19512.6</v>
      </c>
      <c r="F115" s="224">
        <v>19512.6</v>
      </c>
      <c r="G115" s="210">
        <v>0</v>
      </c>
      <c r="H115" s="167">
        <f t="shared" si="15"/>
        <v>0</v>
      </c>
      <c r="I115" s="133">
        <v>0</v>
      </c>
      <c r="J115" s="96">
        <v>0</v>
      </c>
      <c r="K115" s="2"/>
    </row>
    <row r="116" spans="1:11" ht="12.75" customHeight="1">
      <c r="A116" s="309"/>
      <c r="B116" s="311"/>
      <c r="C116" s="267"/>
      <c r="D116" s="207" t="s">
        <v>34</v>
      </c>
      <c r="E116" s="222">
        <f>SUM(F116,G116,H116)</f>
        <v>19512.6</v>
      </c>
      <c r="F116" s="224">
        <v>19512.6</v>
      </c>
      <c r="G116" s="210">
        <v>0</v>
      </c>
      <c r="H116" s="167">
        <f t="shared" si="15"/>
        <v>0</v>
      </c>
      <c r="I116" s="133">
        <v>0</v>
      </c>
      <c r="J116" s="96">
        <v>0</v>
      </c>
      <c r="K116" s="2"/>
    </row>
    <row r="117" spans="1:11" ht="12" customHeight="1">
      <c r="A117" s="309"/>
      <c r="B117" s="311"/>
      <c r="C117" s="268" t="s">
        <v>35</v>
      </c>
      <c r="D117" s="209" t="s">
        <v>8</v>
      </c>
      <c r="E117" s="222">
        <f>SUM(F117,G117,H117)</f>
        <v>0</v>
      </c>
      <c r="F117" s="224">
        <v>0</v>
      </c>
      <c r="G117" s="210">
        <v>0</v>
      </c>
      <c r="H117" s="167">
        <f t="shared" si="15"/>
        <v>0</v>
      </c>
      <c r="I117" s="133">
        <v>0</v>
      </c>
      <c r="J117" s="96">
        <v>0</v>
      </c>
      <c r="K117" s="2"/>
    </row>
    <row r="118" spans="1:11" ht="12" customHeight="1">
      <c r="A118" s="309"/>
      <c r="B118" s="312"/>
      <c r="C118" s="269"/>
      <c r="D118" s="211" t="s">
        <v>34</v>
      </c>
      <c r="E118" s="222">
        <f>SUM(F118,G118,H118)</f>
        <v>0</v>
      </c>
      <c r="F118" s="225">
        <v>0</v>
      </c>
      <c r="G118" s="212">
        <v>0</v>
      </c>
      <c r="H118" s="168">
        <f t="shared" si="15"/>
        <v>0</v>
      </c>
      <c r="I118" s="134">
        <v>0</v>
      </c>
      <c r="J118" s="101">
        <v>0</v>
      </c>
      <c r="K118" s="3"/>
    </row>
    <row r="119" spans="1:11" ht="12" customHeight="1">
      <c r="A119" s="309"/>
      <c r="B119" s="270" t="s">
        <v>11</v>
      </c>
      <c r="C119" s="270"/>
      <c r="D119" s="271"/>
      <c r="E119" s="226">
        <f aca="true" t="shared" si="16" ref="E119:J119">E112-E113</f>
        <v>0.4000000000014552</v>
      </c>
      <c r="F119" s="227">
        <f t="shared" si="16"/>
        <v>0.4000000000014552</v>
      </c>
      <c r="G119" s="213">
        <f t="shared" si="16"/>
        <v>0</v>
      </c>
      <c r="H119" s="139">
        <f t="shared" si="16"/>
        <v>0</v>
      </c>
      <c r="I119" s="8">
        <f t="shared" si="16"/>
        <v>0</v>
      </c>
      <c r="J119" s="15">
        <f t="shared" si="16"/>
        <v>0</v>
      </c>
      <c r="K119" s="2"/>
    </row>
    <row r="120" spans="1:11" ht="12.75" customHeight="1">
      <c r="A120" s="309"/>
      <c r="B120" s="270" t="s">
        <v>36</v>
      </c>
      <c r="C120" s="270"/>
      <c r="D120" s="271"/>
      <c r="E120" s="226">
        <f>SUM(F120,G120,H120)</f>
        <v>2620</v>
      </c>
      <c r="F120" s="228">
        <v>2620</v>
      </c>
      <c r="G120" s="214">
        <v>0</v>
      </c>
      <c r="H120" s="140">
        <f>I120+J120</f>
        <v>0</v>
      </c>
      <c r="I120" s="5">
        <v>0</v>
      </c>
      <c r="J120" s="85">
        <v>0</v>
      </c>
      <c r="K120" s="2"/>
    </row>
    <row r="121" spans="1:11" ht="14.25" customHeight="1">
      <c r="A121" s="309"/>
      <c r="B121" s="313" t="s">
        <v>15</v>
      </c>
      <c r="C121" s="313"/>
      <c r="D121" s="215" t="s">
        <v>8</v>
      </c>
      <c r="E121" s="221">
        <f>SUM(F121,G121,H121)</f>
        <v>5</v>
      </c>
      <c r="F121" s="229">
        <v>5</v>
      </c>
      <c r="G121" s="216">
        <v>0</v>
      </c>
      <c r="H121" s="169">
        <f>I121+J121</f>
        <v>0</v>
      </c>
      <c r="I121" s="135">
        <v>0</v>
      </c>
      <c r="J121" s="99">
        <v>0</v>
      </c>
      <c r="K121" s="2"/>
    </row>
    <row r="122" spans="1:11" ht="14.25" customHeight="1" thickBot="1">
      <c r="A122" s="310"/>
      <c r="B122" s="314"/>
      <c r="C122" s="314"/>
      <c r="D122" s="217" t="s">
        <v>34</v>
      </c>
      <c r="E122" s="230">
        <f>SUM(F122,G122,H122)</f>
        <v>5</v>
      </c>
      <c r="F122" s="231">
        <v>5</v>
      </c>
      <c r="G122" s="218">
        <v>0</v>
      </c>
      <c r="H122" s="170">
        <f>I122+J122</f>
        <v>0</v>
      </c>
      <c r="I122" s="136">
        <v>0</v>
      </c>
      <c r="J122" s="100">
        <v>0</v>
      </c>
      <c r="K122" s="2"/>
    </row>
    <row r="123" spans="1:11" ht="14.25" customHeight="1">
      <c r="A123" s="29"/>
      <c r="B123" s="27"/>
      <c r="C123" s="27"/>
      <c r="D123" s="119"/>
      <c r="E123" s="120"/>
      <c r="F123" s="75"/>
      <c r="G123" s="109"/>
      <c r="H123" s="109"/>
      <c r="I123" s="109"/>
      <c r="J123" s="109"/>
      <c r="K123" s="2"/>
    </row>
    <row r="124" spans="1:11" ht="11.25" customHeight="1">
      <c r="A124" s="29"/>
      <c r="B124" s="27"/>
      <c r="C124" s="27"/>
      <c r="D124" s="28"/>
      <c r="E124" s="120"/>
      <c r="F124" s="75"/>
      <c r="G124" s="109"/>
      <c r="H124" s="109"/>
      <c r="I124" s="109"/>
      <c r="J124" s="109"/>
      <c r="K124" s="2"/>
    </row>
    <row r="125" spans="1:11" ht="16.5" customHeight="1">
      <c r="A125" s="29"/>
      <c r="B125" s="27"/>
      <c r="C125" s="27"/>
      <c r="D125" s="28"/>
      <c r="E125" s="190"/>
      <c r="F125" s="75"/>
      <c r="G125" s="109"/>
      <c r="H125" s="109"/>
      <c r="I125" s="109"/>
      <c r="J125" s="109"/>
      <c r="K125" s="2"/>
    </row>
    <row r="126" spans="1:11" ht="15.75" customHeight="1">
      <c r="A126" s="29"/>
      <c r="B126" s="27"/>
      <c r="C126" s="27"/>
      <c r="D126" s="28"/>
      <c r="E126" s="120"/>
      <c r="F126" s="75"/>
      <c r="G126" s="109"/>
      <c r="H126" s="109"/>
      <c r="I126" s="109"/>
      <c r="J126" s="109"/>
      <c r="K126" s="2"/>
    </row>
    <row r="127" spans="1:11" ht="17.25" customHeight="1">
      <c r="A127" s="29"/>
      <c r="B127" s="27"/>
      <c r="C127" s="27"/>
      <c r="D127" s="28"/>
      <c r="E127" s="120"/>
      <c r="F127" s="75"/>
      <c r="G127" s="109"/>
      <c r="H127" s="109"/>
      <c r="I127" s="109"/>
      <c r="J127" s="109"/>
      <c r="K127" s="2"/>
    </row>
    <row r="128" spans="1:11" ht="15.75" customHeight="1">
      <c r="A128" s="29"/>
      <c r="B128" s="27"/>
      <c r="C128" s="27"/>
      <c r="D128" s="119"/>
      <c r="E128" s="120"/>
      <c r="F128" s="75"/>
      <c r="G128" s="109"/>
      <c r="H128" s="109"/>
      <c r="I128" s="109"/>
      <c r="J128" s="109"/>
      <c r="K128" s="2"/>
    </row>
    <row r="129" spans="1:11" ht="12" customHeight="1" thickBot="1">
      <c r="A129" s="29"/>
      <c r="B129" s="27"/>
      <c r="C129" s="27"/>
      <c r="D129" s="28"/>
      <c r="E129" s="74"/>
      <c r="F129" s="75"/>
      <c r="G129" s="109"/>
      <c r="H129" s="109"/>
      <c r="I129" s="109"/>
      <c r="J129" s="109"/>
      <c r="K129" s="2"/>
    </row>
    <row r="130" spans="1:11" ht="13.5" customHeight="1" thickBot="1">
      <c r="A130" s="296" t="s">
        <v>24</v>
      </c>
      <c r="B130" s="297"/>
      <c r="C130" s="297"/>
      <c r="D130" s="298"/>
      <c r="E130" s="302" t="s">
        <v>0</v>
      </c>
      <c r="F130" s="304" t="s">
        <v>3</v>
      </c>
      <c r="G130" s="305"/>
      <c r="H130" s="305"/>
      <c r="I130" s="189"/>
      <c r="J130" s="186"/>
      <c r="K130" s="2"/>
    </row>
    <row r="131" spans="1:11" ht="31.5" customHeight="1" thickBot="1">
      <c r="A131" s="299"/>
      <c r="B131" s="300"/>
      <c r="C131" s="300"/>
      <c r="D131" s="301"/>
      <c r="E131" s="303"/>
      <c r="F131" s="188" t="s">
        <v>19</v>
      </c>
      <c r="G131" s="178" t="s">
        <v>37</v>
      </c>
      <c r="H131" s="179" t="s">
        <v>38</v>
      </c>
      <c r="I131" s="193" t="s">
        <v>40</v>
      </c>
      <c r="J131" s="194" t="s">
        <v>39</v>
      </c>
      <c r="K131" s="2"/>
    </row>
    <row r="132" spans="1:11" ht="16.5" customHeight="1">
      <c r="A132" s="256" t="s">
        <v>25</v>
      </c>
      <c r="B132" s="280" t="s">
        <v>1</v>
      </c>
      <c r="C132" s="306"/>
      <c r="D132" s="307"/>
      <c r="E132" s="4">
        <f>SUM(F132:H132)</f>
        <v>0</v>
      </c>
      <c r="F132" s="4">
        <v>0</v>
      </c>
      <c r="G132" s="4">
        <v>0</v>
      </c>
      <c r="H132" s="88">
        <f aca="true" t="shared" si="17" ref="H132:H138">I132+J132</f>
        <v>0</v>
      </c>
      <c r="I132" s="49"/>
      <c r="J132" s="89">
        <v>0</v>
      </c>
      <c r="K132" s="2"/>
    </row>
    <row r="133" spans="1:11" ht="12.75" customHeight="1">
      <c r="A133" s="257"/>
      <c r="B133" s="261" t="s">
        <v>9</v>
      </c>
      <c r="C133" s="262"/>
      <c r="D133" s="16" t="s">
        <v>8</v>
      </c>
      <c r="E133" s="9">
        <f>SUM(F133:H133)</f>
        <v>0</v>
      </c>
      <c r="F133" s="107">
        <f>SUM(F135,F137)</f>
        <v>0</v>
      </c>
      <c r="G133" s="107">
        <f>SUM(G135,G137)</f>
        <v>0</v>
      </c>
      <c r="H133" s="171">
        <f t="shared" si="17"/>
        <v>0</v>
      </c>
      <c r="I133" s="34">
        <f>I135+I137</f>
        <v>0</v>
      </c>
      <c r="J133" s="58">
        <f>SUM(J135,J137)</f>
        <v>0</v>
      </c>
      <c r="K133" s="2"/>
    </row>
    <row r="134" spans="1:11" ht="12.75" customHeight="1">
      <c r="A134" s="257"/>
      <c r="B134" s="263"/>
      <c r="C134" s="264"/>
      <c r="D134" s="17" t="s">
        <v>34</v>
      </c>
      <c r="E134" s="12">
        <f>SUM(F134:H134)</f>
        <v>0</v>
      </c>
      <c r="F134" s="12">
        <f>F136+F138</f>
        <v>0</v>
      </c>
      <c r="G134" s="12">
        <f>G136+G138</f>
        <v>0</v>
      </c>
      <c r="H134" s="172">
        <f t="shared" si="17"/>
        <v>0</v>
      </c>
      <c r="I134" s="33">
        <f>I136+I138</f>
        <v>0</v>
      </c>
      <c r="J134" s="59">
        <f>SUM(J136,J138)</f>
        <v>0</v>
      </c>
      <c r="K134" s="2"/>
    </row>
    <row r="135" spans="1:11" ht="12.75" customHeight="1">
      <c r="A135" s="257"/>
      <c r="B135" s="265" t="s">
        <v>10</v>
      </c>
      <c r="C135" s="267" t="s">
        <v>27</v>
      </c>
      <c r="D135" s="18" t="s">
        <v>8</v>
      </c>
      <c r="E135" s="12">
        <f>SUM(F135,G135,H135)</f>
        <v>0</v>
      </c>
      <c r="F135" s="14">
        <v>0</v>
      </c>
      <c r="G135" s="14">
        <v>0</v>
      </c>
      <c r="H135" s="159">
        <f t="shared" si="17"/>
        <v>0</v>
      </c>
      <c r="I135" s="54">
        <v>0</v>
      </c>
      <c r="J135" s="60">
        <v>0</v>
      </c>
      <c r="K135" s="2"/>
    </row>
    <row r="136" spans="1:11" ht="12.75" customHeight="1">
      <c r="A136" s="257"/>
      <c r="B136" s="265"/>
      <c r="C136" s="267"/>
      <c r="D136" s="19" t="s">
        <v>34</v>
      </c>
      <c r="E136" s="12">
        <f>SUM(F136,G136,H136)</f>
        <v>0</v>
      </c>
      <c r="F136" s="14">
        <v>0</v>
      </c>
      <c r="G136" s="14">
        <v>0</v>
      </c>
      <c r="H136" s="159">
        <f t="shared" si="17"/>
        <v>0</v>
      </c>
      <c r="I136" s="54">
        <v>0</v>
      </c>
      <c r="J136" s="60">
        <v>0</v>
      </c>
      <c r="K136" s="2"/>
    </row>
    <row r="137" spans="1:11" ht="12.75" customHeight="1">
      <c r="A137" s="257"/>
      <c r="B137" s="265"/>
      <c r="C137" s="268" t="s">
        <v>35</v>
      </c>
      <c r="D137" s="18" t="s">
        <v>8</v>
      </c>
      <c r="E137" s="12">
        <f>SUM(F137,G137,H137)</f>
        <v>0</v>
      </c>
      <c r="F137" s="14">
        <v>0</v>
      </c>
      <c r="G137" s="14">
        <v>0</v>
      </c>
      <c r="H137" s="159">
        <f t="shared" si="17"/>
        <v>0</v>
      </c>
      <c r="I137" s="54">
        <v>0</v>
      </c>
      <c r="J137" s="60">
        <v>0</v>
      </c>
      <c r="K137" s="2"/>
    </row>
    <row r="138" spans="1:11" ht="12.75" customHeight="1">
      <c r="A138" s="257"/>
      <c r="B138" s="266"/>
      <c r="C138" s="269"/>
      <c r="D138" s="20" t="s">
        <v>34</v>
      </c>
      <c r="E138" s="12">
        <f>SUM(F138,G138,H138)</f>
        <v>0</v>
      </c>
      <c r="F138" s="23">
        <v>0</v>
      </c>
      <c r="G138" s="23">
        <v>0</v>
      </c>
      <c r="H138" s="173">
        <f t="shared" si="17"/>
        <v>0</v>
      </c>
      <c r="I138" s="61">
        <v>0</v>
      </c>
      <c r="J138" s="63">
        <v>0</v>
      </c>
      <c r="K138" s="2"/>
    </row>
    <row r="139" spans="1:11" ht="13.5" customHeight="1">
      <c r="A139" s="257"/>
      <c r="B139" s="270" t="s">
        <v>11</v>
      </c>
      <c r="C139" s="270"/>
      <c r="D139" s="271"/>
      <c r="E139" s="8">
        <f aca="true" t="shared" si="18" ref="E139:J139">E132-E133</f>
        <v>0</v>
      </c>
      <c r="F139" s="8">
        <f t="shared" si="18"/>
        <v>0</v>
      </c>
      <c r="G139" s="8">
        <f t="shared" si="18"/>
        <v>0</v>
      </c>
      <c r="H139" s="90">
        <f t="shared" si="18"/>
        <v>0</v>
      </c>
      <c r="I139" s="50">
        <f t="shared" si="18"/>
        <v>0</v>
      </c>
      <c r="J139" s="64">
        <f t="shared" si="18"/>
        <v>0</v>
      </c>
      <c r="K139" s="2"/>
    </row>
    <row r="140" spans="1:11" ht="12.75" customHeight="1">
      <c r="A140" s="257"/>
      <c r="B140" s="270" t="s">
        <v>36</v>
      </c>
      <c r="C140" s="270"/>
      <c r="D140" s="271"/>
      <c r="E140" s="8">
        <f>SUM(F140,G140,H140)</f>
        <v>0</v>
      </c>
      <c r="F140" s="5">
        <v>0</v>
      </c>
      <c r="G140" s="5">
        <v>0</v>
      </c>
      <c r="H140" s="91">
        <f aca="true" t="shared" si="19" ref="H140:H149">I140+J140</f>
        <v>0</v>
      </c>
      <c r="I140" s="65">
        <v>0</v>
      </c>
      <c r="J140" s="67">
        <v>0</v>
      </c>
      <c r="K140" s="2"/>
    </row>
    <row r="141" spans="1:11" ht="12.75" customHeight="1">
      <c r="A141" s="257"/>
      <c r="B141" s="272" t="s">
        <v>15</v>
      </c>
      <c r="C141" s="273"/>
      <c r="D141" s="21" t="s">
        <v>8</v>
      </c>
      <c r="E141" s="9">
        <f>SUM(F141,G141,H141)</f>
        <v>0</v>
      </c>
      <c r="F141" s="55">
        <v>0</v>
      </c>
      <c r="G141" s="55">
        <v>0</v>
      </c>
      <c r="H141" s="161">
        <f t="shared" si="19"/>
        <v>0</v>
      </c>
      <c r="I141" s="68">
        <v>0</v>
      </c>
      <c r="J141" s="70">
        <v>0</v>
      </c>
      <c r="K141" s="2"/>
    </row>
    <row r="142" spans="1:11" ht="12" customHeight="1" thickBot="1">
      <c r="A142" s="258"/>
      <c r="B142" s="274"/>
      <c r="C142" s="275"/>
      <c r="D142" s="22" t="s">
        <v>34</v>
      </c>
      <c r="E142" s="9">
        <f>SUM(F142,G142,H142)</f>
        <v>0</v>
      </c>
      <c r="F142" s="56">
        <v>0</v>
      </c>
      <c r="G142" s="56">
        <v>0</v>
      </c>
      <c r="H142" s="162">
        <f t="shared" si="19"/>
        <v>0</v>
      </c>
      <c r="I142" s="71">
        <v>0</v>
      </c>
      <c r="J142" s="73">
        <v>0</v>
      </c>
      <c r="K142" s="2"/>
    </row>
    <row r="143" spans="1:11" ht="15" customHeight="1">
      <c r="A143" s="257" t="s">
        <v>20</v>
      </c>
      <c r="B143" s="259" t="s">
        <v>1</v>
      </c>
      <c r="C143" s="259"/>
      <c r="D143" s="260"/>
      <c r="E143" s="4">
        <f aca="true" t="shared" si="20" ref="E143:E149">SUM(F143:H143)</f>
        <v>111073</v>
      </c>
      <c r="F143" s="4">
        <v>111073</v>
      </c>
      <c r="G143" s="4">
        <v>0</v>
      </c>
      <c r="H143" s="88">
        <f t="shared" si="19"/>
        <v>0</v>
      </c>
      <c r="I143" s="53"/>
      <c r="J143" s="64"/>
      <c r="K143" s="2"/>
    </row>
    <row r="144" spans="1:11" ht="12.75" customHeight="1">
      <c r="A144" s="257"/>
      <c r="B144" s="261" t="s">
        <v>9</v>
      </c>
      <c r="C144" s="262"/>
      <c r="D144" s="16" t="s">
        <v>8</v>
      </c>
      <c r="E144" s="9">
        <f t="shared" si="20"/>
        <v>110963.46</v>
      </c>
      <c r="F144" s="113">
        <f>SUM(F146,F148)</f>
        <v>110963.46</v>
      </c>
      <c r="G144" s="107">
        <f>SUM(G146,G148)</f>
        <v>0</v>
      </c>
      <c r="H144" s="171">
        <f t="shared" si="19"/>
        <v>0</v>
      </c>
      <c r="I144" s="34">
        <f>I146+I148</f>
        <v>0</v>
      </c>
      <c r="J144" s="58">
        <f>SUM(J146,J148)</f>
        <v>0</v>
      </c>
      <c r="K144" s="2"/>
    </row>
    <row r="145" spans="1:11" ht="12" customHeight="1">
      <c r="A145" s="257"/>
      <c r="B145" s="263"/>
      <c r="C145" s="264"/>
      <c r="D145" s="17" t="s">
        <v>34</v>
      </c>
      <c r="E145" s="12">
        <f t="shared" si="20"/>
        <v>0</v>
      </c>
      <c r="F145" s="12">
        <f>F147+F149</f>
        <v>0</v>
      </c>
      <c r="G145" s="12">
        <f>G147+G149</f>
        <v>0</v>
      </c>
      <c r="H145" s="172">
        <f t="shared" si="19"/>
        <v>0</v>
      </c>
      <c r="I145" s="33">
        <f>I147+I149</f>
        <v>0</v>
      </c>
      <c r="J145" s="59">
        <f>SUM(J147,J149)</f>
        <v>0</v>
      </c>
      <c r="K145" s="2"/>
    </row>
    <row r="146" spans="1:11" ht="12.75" customHeight="1">
      <c r="A146" s="257"/>
      <c r="B146" s="265" t="s">
        <v>10</v>
      </c>
      <c r="C146" s="267" t="s">
        <v>27</v>
      </c>
      <c r="D146" s="18" t="s">
        <v>8</v>
      </c>
      <c r="E146" s="12">
        <f t="shared" si="20"/>
        <v>110963.46</v>
      </c>
      <c r="F146" s="110">
        <v>110963.46</v>
      </c>
      <c r="G146" s="14">
        <v>0</v>
      </c>
      <c r="H146" s="159">
        <f t="shared" si="19"/>
        <v>0</v>
      </c>
      <c r="I146" s="54">
        <v>0</v>
      </c>
      <c r="J146" s="60">
        <v>0</v>
      </c>
      <c r="K146" s="2"/>
    </row>
    <row r="147" spans="1:11" ht="12.75" customHeight="1">
      <c r="A147" s="257"/>
      <c r="B147" s="265"/>
      <c r="C147" s="267"/>
      <c r="D147" s="19" t="s">
        <v>34</v>
      </c>
      <c r="E147" s="12">
        <f t="shared" si="20"/>
        <v>0</v>
      </c>
      <c r="F147" s="14">
        <v>0</v>
      </c>
      <c r="G147" s="14">
        <v>0</v>
      </c>
      <c r="H147" s="159">
        <f t="shared" si="19"/>
        <v>0</v>
      </c>
      <c r="I147" s="54">
        <v>0</v>
      </c>
      <c r="J147" s="60">
        <v>0</v>
      </c>
      <c r="K147" s="2"/>
    </row>
    <row r="148" spans="1:11" ht="12.75" customHeight="1">
      <c r="A148" s="257"/>
      <c r="B148" s="265"/>
      <c r="C148" s="268" t="s">
        <v>35</v>
      </c>
      <c r="D148" s="18" t="s">
        <v>8</v>
      </c>
      <c r="E148" s="12">
        <f t="shared" si="20"/>
        <v>0</v>
      </c>
      <c r="F148" s="110">
        <v>0</v>
      </c>
      <c r="G148" s="14">
        <v>0</v>
      </c>
      <c r="H148" s="159">
        <f t="shared" si="19"/>
        <v>0</v>
      </c>
      <c r="I148" s="54">
        <v>0</v>
      </c>
      <c r="J148" s="60">
        <v>0</v>
      </c>
      <c r="K148" s="2"/>
    </row>
    <row r="149" spans="1:11" ht="12.75" customHeight="1">
      <c r="A149" s="257"/>
      <c r="B149" s="266"/>
      <c r="C149" s="269"/>
      <c r="D149" s="20" t="s">
        <v>34</v>
      </c>
      <c r="E149" s="12">
        <f t="shared" si="20"/>
        <v>0</v>
      </c>
      <c r="F149" s="23">
        <v>0</v>
      </c>
      <c r="G149" s="23">
        <v>0</v>
      </c>
      <c r="H149" s="173">
        <f t="shared" si="19"/>
        <v>0</v>
      </c>
      <c r="I149" s="61">
        <v>0</v>
      </c>
      <c r="J149" s="63">
        <v>0</v>
      </c>
      <c r="K149" s="2"/>
    </row>
    <row r="150" spans="1:11" ht="12.75" customHeight="1">
      <c r="A150" s="257"/>
      <c r="B150" s="270" t="s">
        <v>11</v>
      </c>
      <c r="C150" s="270"/>
      <c r="D150" s="271"/>
      <c r="E150" s="8">
        <f>SUM(E143-E144)</f>
        <v>109.5399999999936</v>
      </c>
      <c r="F150" s="112">
        <f>F143-F144</f>
        <v>109.5399999999936</v>
      </c>
      <c r="G150" s="8">
        <f>G143-G144</f>
        <v>0</v>
      </c>
      <c r="H150" s="90">
        <f>H143-H144</f>
        <v>0</v>
      </c>
      <c r="I150" s="50">
        <f>I143-I144</f>
        <v>0</v>
      </c>
      <c r="J150" s="64">
        <f>J143-J144</f>
        <v>0</v>
      </c>
      <c r="K150" s="2"/>
    </row>
    <row r="151" spans="1:11" ht="12.75" customHeight="1">
      <c r="A151" s="257"/>
      <c r="B151" s="270" t="s">
        <v>36</v>
      </c>
      <c r="C151" s="270"/>
      <c r="D151" s="271"/>
      <c r="E151" s="92">
        <f>SUM(F151,G151,H151)</f>
        <v>0</v>
      </c>
      <c r="F151" s="5">
        <v>0</v>
      </c>
      <c r="G151" s="5">
        <v>0</v>
      </c>
      <c r="H151" s="91">
        <f aca="true" t="shared" si="21" ref="H151:H160">I151+J151</f>
        <v>0</v>
      </c>
      <c r="I151" s="65">
        <v>0</v>
      </c>
      <c r="J151" s="67">
        <v>0</v>
      </c>
      <c r="K151" s="2"/>
    </row>
    <row r="152" spans="1:11" ht="12.75" customHeight="1">
      <c r="A152" s="257"/>
      <c r="B152" s="272" t="s">
        <v>15</v>
      </c>
      <c r="C152" s="273"/>
      <c r="D152" s="21" t="s">
        <v>8</v>
      </c>
      <c r="E152" s="9">
        <f>SUM(F152:H152)</f>
        <v>102</v>
      </c>
      <c r="F152" s="55">
        <v>102</v>
      </c>
      <c r="G152" s="55">
        <v>0</v>
      </c>
      <c r="H152" s="174">
        <f t="shared" si="21"/>
        <v>0</v>
      </c>
      <c r="I152" s="93">
        <v>0</v>
      </c>
      <c r="J152" s="70">
        <v>0</v>
      </c>
      <c r="K152" s="2"/>
    </row>
    <row r="153" spans="1:11" ht="12.75" customHeight="1" thickBot="1">
      <c r="A153" s="257"/>
      <c r="B153" s="274"/>
      <c r="C153" s="275"/>
      <c r="D153" s="22" t="s">
        <v>34</v>
      </c>
      <c r="E153" s="11">
        <f>SUM(F153,G153,H153)</f>
        <v>0</v>
      </c>
      <c r="F153" s="56">
        <v>0</v>
      </c>
      <c r="G153" s="56">
        <v>0</v>
      </c>
      <c r="H153" s="162">
        <f t="shared" si="21"/>
        <v>0</v>
      </c>
      <c r="I153" s="71">
        <v>0</v>
      </c>
      <c r="J153" s="73">
        <v>0</v>
      </c>
      <c r="K153" s="2"/>
    </row>
    <row r="154" spans="1:11" ht="12.75" customHeight="1">
      <c r="A154" s="291" t="s">
        <v>13</v>
      </c>
      <c r="B154" s="260" t="s">
        <v>1</v>
      </c>
      <c r="C154" s="292"/>
      <c r="D154" s="293"/>
      <c r="E154" s="4">
        <f aca="true" t="shared" si="22" ref="E154:E160">SUM(F154:H154)</f>
        <v>11837</v>
      </c>
      <c r="F154" s="4">
        <v>11837</v>
      </c>
      <c r="G154" s="4">
        <v>0</v>
      </c>
      <c r="H154" s="43">
        <f t="shared" si="21"/>
        <v>0</v>
      </c>
      <c r="I154" s="49">
        <v>0</v>
      </c>
      <c r="J154" s="57">
        <v>0</v>
      </c>
      <c r="K154" s="2"/>
    </row>
    <row r="155" spans="1:11" ht="12.75" customHeight="1">
      <c r="A155" s="257"/>
      <c r="B155" s="261" t="s">
        <v>9</v>
      </c>
      <c r="C155" s="262"/>
      <c r="D155" s="16" t="s">
        <v>8</v>
      </c>
      <c r="E155" s="34">
        <f t="shared" si="22"/>
        <v>11836.59</v>
      </c>
      <c r="F155" s="113">
        <f>SUM(F157,F159)</f>
        <v>11836.59</v>
      </c>
      <c r="G155" s="107">
        <f>SUM(G157,G159)</f>
        <v>0</v>
      </c>
      <c r="H155" s="149">
        <f t="shared" si="21"/>
        <v>0</v>
      </c>
      <c r="I155" s="34">
        <f>I157+I159</f>
        <v>0</v>
      </c>
      <c r="J155" s="58">
        <f>SUM(J157,J159)</f>
        <v>0</v>
      </c>
      <c r="K155" s="2"/>
    </row>
    <row r="156" spans="1:11" ht="14.25" customHeight="1">
      <c r="A156" s="257"/>
      <c r="B156" s="263"/>
      <c r="C156" s="264"/>
      <c r="D156" s="17" t="s">
        <v>34</v>
      </c>
      <c r="E156" s="33">
        <f t="shared" si="22"/>
        <v>3918.57</v>
      </c>
      <c r="F156" s="114">
        <f>F158+F160</f>
        <v>3918.57</v>
      </c>
      <c r="G156" s="12">
        <f>G158+G160</f>
        <v>0</v>
      </c>
      <c r="H156" s="150">
        <f t="shared" si="21"/>
        <v>0</v>
      </c>
      <c r="I156" s="33">
        <f>I158+I160</f>
        <v>0</v>
      </c>
      <c r="J156" s="59">
        <f>SUM(J158,J160)</f>
        <v>0</v>
      </c>
      <c r="K156" s="2"/>
    </row>
    <row r="157" spans="1:11" ht="12.75" customHeight="1">
      <c r="A157" s="257"/>
      <c r="B157" s="265" t="s">
        <v>10</v>
      </c>
      <c r="C157" s="267" t="s">
        <v>27</v>
      </c>
      <c r="D157" s="18" t="s">
        <v>8</v>
      </c>
      <c r="E157" s="12">
        <f t="shared" si="22"/>
        <v>11836.59</v>
      </c>
      <c r="F157" s="110">
        <v>11836.59</v>
      </c>
      <c r="G157" s="14">
        <v>0</v>
      </c>
      <c r="H157" s="151">
        <f t="shared" si="21"/>
        <v>0</v>
      </c>
      <c r="I157" s="54">
        <v>0</v>
      </c>
      <c r="J157" s="60">
        <v>0</v>
      </c>
      <c r="K157" s="2"/>
    </row>
    <row r="158" spans="1:11" ht="12.75" customHeight="1">
      <c r="A158" s="257"/>
      <c r="B158" s="265"/>
      <c r="C158" s="267"/>
      <c r="D158" s="19" t="s">
        <v>34</v>
      </c>
      <c r="E158" s="12">
        <f t="shared" si="22"/>
        <v>3918.57</v>
      </c>
      <c r="F158" s="110">
        <v>3918.57</v>
      </c>
      <c r="G158" s="14">
        <v>0</v>
      </c>
      <c r="H158" s="151">
        <f t="shared" si="21"/>
        <v>0</v>
      </c>
      <c r="I158" s="54">
        <v>0</v>
      </c>
      <c r="J158" s="60">
        <v>0</v>
      </c>
      <c r="K158" s="2"/>
    </row>
    <row r="159" spans="1:11" ht="12.75" customHeight="1">
      <c r="A159" s="257"/>
      <c r="B159" s="265"/>
      <c r="C159" s="268" t="s">
        <v>35</v>
      </c>
      <c r="D159" s="18" t="s">
        <v>8</v>
      </c>
      <c r="E159" s="12">
        <f t="shared" si="22"/>
        <v>0</v>
      </c>
      <c r="F159" s="110">
        <v>0</v>
      </c>
      <c r="G159" s="14">
        <v>0</v>
      </c>
      <c r="H159" s="151">
        <f t="shared" si="21"/>
        <v>0</v>
      </c>
      <c r="I159" s="54">
        <v>0</v>
      </c>
      <c r="J159" s="60">
        <v>0</v>
      </c>
      <c r="K159" s="2"/>
    </row>
    <row r="160" spans="1:11" ht="12.75" customHeight="1">
      <c r="A160" s="257"/>
      <c r="B160" s="266"/>
      <c r="C160" s="269"/>
      <c r="D160" s="20" t="s">
        <v>34</v>
      </c>
      <c r="E160" s="12">
        <f t="shared" si="22"/>
        <v>0</v>
      </c>
      <c r="F160" s="111">
        <v>0</v>
      </c>
      <c r="G160" s="23">
        <v>0</v>
      </c>
      <c r="H160" s="155">
        <f t="shared" si="21"/>
        <v>0</v>
      </c>
      <c r="I160" s="61">
        <v>0</v>
      </c>
      <c r="J160" s="63">
        <v>0</v>
      </c>
      <c r="K160" s="2"/>
    </row>
    <row r="161" spans="1:11" ht="12.75" customHeight="1">
      <c r="A161" s="257"/>
      <c r="B161" s="270" t="s">
        <v>11</v>
      </c>
      <c r="C161" s="270"/>
      <c r="D161" s="271"/>
      <c r="E161" s="50">
        <f>SUM(E154-E155)</f>
        <v>0.4099999999998545</v>
      </c>
      <c r="F161" s="112">
        <f>F154-F155</f>
        <v>0.4099999999998545</v>
      </c>
      <c r="G161" s="8">
        <f>G154-G155</f>
        <v>0</v>
      </c>
      <c r="H161" s="42">
        <f>H154-H155</f>
        <v>0</v>
      </c>
      <c r="I161" s="50">
        <f>I154-I155</f>
        <v>0</v>
      </c>
      <c r="J161" s="64">
        <f>J154-J155</f>
        <v>0</v>
      </c>
      <c r="K161" s="2"/>
    </row>
    <row r="162" spans="1:11" ht="12.75" customHeight="1">
      <c r="A162" s="257"/>
      <c r="B162" s="270" t="s">
        <v>36</v>
      </c>
      <c r="C162" s="270"/>
      <c r="D162" s="271"/>
      <c r="E162" s="8">
        <f>SUM(F162:H162)</f>
        <v>0</v>
      </c>
      <c r="F162" s="137">
        <v>0</v>
      </c>
      <c r="G162" s="5">
        <v>0</v>
      </c>
      <c r="H162" s="66">
        <f>I162+J162</f>
        <v>0</v>
      </c>
      <c r="I162" s="65">
        <v>0</v>
      </c>
      <c r="J162" s="67">
        <v>0</v>
      </c>
      <c r="K162" s="2"/>
    </row>
    <row r="163" spans="1:11" ht="15" customHeight="1">
      <c r="A163" s="257"/>
      <c r="B163" s="272" t="s">
        <v>15</v>
      </c>
      <c r="C163" s="273"/>
      <c r="D163" s="21" t="s">
        <v>8</v>
      </c>
      <c r="E163" s="9">
        <f>SUM(F163:H163)</f>
        <v>5</v>
      </c>
      <c r="F163" s="55">
        <v>5</v>
      </c>
      <c r="G163" s="55">
        <v>0</v>
      </c>
      <c r="H163" s="153">
        <f>I163+J163</f>
        <v>0</v>
      </c>
      <c r="I163" s="68">
        <v>0</v>
      </c>
      <c r="J163" s="70">
        <v>0</v>
      </c>
      <c r="K163" s="2"/>
    </row>
    <row r="164" spans="1:11" ht="15" customHeight="1" thickBot="1">
      <c r="A164" s="257"/>
      <c r="B164" s="294"/>
      <c r="C164" s="295"/>
      <c r="D164" s="20" t="s">
        <v>34</v>
      </c>
      <c r="E164" s="47">
        <f>SUM(F164:H164)</f>
        <v>2</v>
      </c>
      <c r="F164" s="121">
        <v>2</v>
      </c>
      <c r="G164" s="121">
        <v>0</v>
      </c>
      <c r="H164" s="155">
        <f>I164+J164</f>
        <v>0</v>
      </c>
      <c r="I164" s="61">
        <v>0</v>
      </c>
      <c r="J164" s="130">
        <v>0</v>
      </c>
      <c r="K164" s="2"/>
    </row>
    <row r="165" spans="1:11" ht="24" customHeight="1">
      <c r="A165" s="127"/>
      <c r="B165" s="128"/>
      <c r="C165" s="128"/>
      <c r="D165" s="124"/>
      <c r="E165" s="125"/>
      <c r="F165" s="129"/>
      <c r="G165" s="129"/>
      <c r="H165" s="129"/>
      <c r="I165" s="126"/>
      <c r="J165" s="126"/>
      <c r="K165" s="2"/>
    </row>
    <row r="166" spans="1:11" ht="20.25" customHeight="1">
      <c r="A166" s="29"/>
      <c r="B166" s="27"/>
      <c r="C166" s="27"/>
      <c r="D166" s="119"/>
      <c r="E166" s="120"/>
      <c r="F166" s="109"/>
      <c r="G166" s="75"/>
      <c r="H166" s="75"/>
      <c r="I166" s="109"/>
      <c r="J166" s="109"/>
      <c r="K166" s="2"/>
    </row>
    <row r="167" spans="1:11" ht="22.5" customHeight="1">
      <c r="A167" s="29"/>
      <c r="B167" s="27"/>
      <c r="C167" s="27"/>
      <c r="D167" s="28"/>
      <c r="E167" s="120"/>
      <c r="F167" s="75"/>
      <c r="G167" s="75"/>
      <c r="H167" s="75"/>
      <c r="I167" s="109"/>
      <c r="J167" s="109"/>
      <c r="K167" s="2"/>
    </row>
    <row r="168" spans="1:11" ht="17.25" customHeight="1" thickBot="1">
      <c r="A168" s="115"/>
      <c r="B168" s="27"/>
      <c r="C168" s="27"/>
      <c r="D168" s="36"/>
      <c r="E168" s="74"/>
      <c r="F168" s="75"/>
      <c r="G168" s="76"/>
      <c r="H168" s="75"/>
      <c r="I168" s="76"/>
      <c r="J168" s="76"/>
      <c r="K168" s="2"/>
    </row>
    <row r="169" spans="1:11" ht="15.75" customHeight="1" thickBot="1">
      <c r="A169" s="281" t="s">
        <v>24</v>
      </c>
      <c r="B169" s="282"/>
      <c r="C169" s="282"/>
      <c r="D169" s="283"/>
      <c r="E169" s="287" t="s">
        <v>21</v>
      </c>
      <c r="F169" s="289" t="s">
        <v>3</v>
      </c>
      <c r="G169" s="290"/>
      <c r="H169" s="290"/>
      <c r="I169" s="191"/>
      <c r="J169" s="192"/>
      <c r="K169" s="2"/>
    </row>
    <row r="170" spans="1:11" ht="21" customHeight="1" thickBot="1">
      <c r="A170" s="284"/>
      <c r="B170" s="285"/>
      <c r="C170" s="285"/>
      <c r="D170" s="286"/>
      <c r="E170" s="288"/>
      <c r="F170" s="177" t="s">
        <v>19</v>
      </c>
      <c r="G170" s="178" t="s">
        <v>37</v>
      </c>
      <c r="H170" s="195" t="s">
        <v>38</v>
      </c>
      <c r="I170" s="193" t="s">
        <v>40</v>
      </c>
      <c r="J170" s="194" t="s">
        <v>39</v>
      </c>
      <c r="K170" s="2"/>
    </row>
    <row r="171" spans="1:11" ht="11.25" customHeight="1">
      <c r="A171" s="277" t="s">
        <v>7</v>
      </c>
      <c r="B171" s="279" t="s">
        <v>1</v>
      </c>
      <c r="C171" s="279"/>
      <c r="D171" s="280"/>
      <c r="E171" s="7">
        <f aca="true" t="shared" si="23" ref="E171:E177">SUM(F171:H171)</f>
        <v>215300</v>
      </c>
      <c r="F171" s="4">
        <v>0</v>
      </c>
      <c r="G171" s="4">
        <v>215300</v>
      </c>
      <c r="H171" s="43">
        <f aca="true" t="shared" si="24" ref="H171:H177">I171+J171</f>
        <v>0</v>
      </c>
      <c r="I171" s="49">
        <v>0</v>
      </c>
      <c r="J171" s="64">
        <v>0</v>
      </c>
      <c r="K171" s="2"/>
    </row>
    <row r="172" spans="1:11" ht="10.5" customHeight="1">
      <c r="A172" s="277"/>
      <c r="B172" s="261" t="s">
        <v>9</v>
      </c>
      <c r="C172" s="262"/>
      <c r="D172" s="16" t="s">
        <v>8</v>
      </c>
      <c r="E172" s="9">
        <f t="shared" si="23"/>
        <v>214282.31</v>
      </c>
      <c r="F172" s="113">
        <f>SUM(F174,F176)</f>
        <v>0</v>
      </c>
      <c r="G172" s="113">
        <f>SUM(G174,G176)</f>
        <v>214282.31</v>
      </c>
      <c r="H172" s="175">
        <f t="shared" si="24"/>
        <v>0</v>
      </c>
      <c r="I172" s="41">
        <f>SUM(I174,I176)</f>
        <v>0</v>
      </c>
      <c r="J172" s="9">
        <f>SUM(J174,J176)</f>
        <v>0</v>
      </c>
      <c r="K172" s="2"/>
    </row>
    <row r="173" spans="1:11" ht="12" customHeight="1">
      <c r="A173" s="277"/>
      <c r="B173" s="263"/>
      <c r="C173" s="264"/>
      <c r="D173" s="17" t="s">
        <v>34</v>
      </c>
      <c r="E173" s="9">
        <f t="shared" si="23"/>
        <v>0</v>
      </c>
      <c r="F173" s="12">
        <f>F175+F177</f>
        <v>0</v>
      </c>
      <c r="G173" s="12">
        <f>G175+G177</f>
        <v>0</v>
      </c>
      <c r="H173" s="149">
        <f t="shared" si="24"/>
        <v>0</v>
      </c>
      <c r="I173" s="41">
        <f>SUM(I175,I177)</f>
        <v>0</v>
      </c>
      <c r="J173" s="9">
        <f>SUM(J175,J177)</f>
        <v>0</v>
      </c>
      <c r="K173" s="2"/>
    </row>
    <row r="174" spans="1:11" ht="12.75" customHeight="1">
      <c r="A174" s="277"/>
      <c r="B174" s="265" t="s">
        <v>10</v>
      </c>
      <c r="C174" s="267" t="s">
        <v>27</v>
      </c>
      <c r="D174" s="18" t="s">
        <v>8</v>
      </c>
      <c r="E174" s="12">
        <f t="shared" si="23"/>
        <v>214282.31</v>
      </c>
      <c r="F174" s="110">
        <v>0</v>
      </c>
      <c r="G174" s="110">
        <v>214282.31</v>
      </c>
      <c r="H174" s="151">
        <f t="shared" si="24"/>
        <v>0</v>
      </c>
      <c r="I174" s="44">
        <v>0</v>
      </c>
      <c r="J174" s="78">
        <v>0</v>
      </c>
      <c r="K174" s="2"/>
    </row>
    <row r="175" spans="1:11" ht="12.75" customHeight="1">
      <c r="A175" s="277"/>
      <c r="B175" s="265"/>
      <c r="C175" s="267"/>
      <c r="D175" s="19" t="s">
        <v>34</v>
      </c>
      <c r="E175" s="12">
        <f t="shared" si="23"/>
        <v>0</v>
      </c>
      <c r="F175" s="14">
        <v>0</v>
      </c>
      <c r="G175" s="14">
        <v>0</v>
      </c>
      <c r="H175" s="151">
        <f t="shared" si="24"/>
        <v>0</v>
      </c>
      <c r="I175" s="44">
        <v>0</v>
      </c>
      <c r="J175" s="78">
        <v>0</v>
      </c>
      <c r="K175" s="2"/>
    </row>
    <row r="176" spans="1:11" ht="10.5" customHeight="1">
      <c r="A176" s="277"/>
      <c r="B176" s="265"/>
      <c r="C176" s="268" t="s">
        <v>35</v>
      </c>
      <c r="D176" s="18" t="s">
        <v>8</v>
      </c>
      <c r="E176" s="12">
        <f t="shared" si="23"/>
        <v>0</v>
      </c>
      <c r="F176" s="110">
        <v>0</v>
      </c>
      <c r="G176" s="110">
        <v>0</v>
      </c>
      <c r="H176" s="176">
        <f t="shared" si="24"/>
        <v>0</v>
      </c>
      <c r="I176" s="44">
        <v>0</v>
      </c>
      <c r="J176" s="78">
        <v>0</v>
      </c>
      <c r="K176" s="2"/>
    </row>
    <row r="177" spans="1:11" ht="12" customHeight="1">
      <c r="A177" s="277"/>
      <c r="B177" s="266"/>
      <c r="C177" s="269"/>
      <c r="D177" s="20" t="s">
        <v>34</v>
      </c>
      <c r="E177" s="12">
        <f t="shared" si="23"/>
        <v>0</v>
      </c>
      <c r="F177" s="23">
        <v>0</v>
      </c>
      <c r="G177" s="23">
        <v>0</v>
      </c>
      <c r="H177" s="155">
        <f t="shared" si="24"/>
        <v>0</v>
      </c>
      <c r="I177" s="62">
        <v>0</v>
      </c>
      <c r="J177" s="79">
        <v>0</v>
      </c>
      <c r="K177" s="2"/>
    </row>
    <row r="178" spans="1:11" ht="12" customHeight="1">
      <c r="A178" s="277"/>
      <c r="B178" s="270" t="s">
        <v>11</v>
      </c>
      <c r="C178" s="270"/>
      <c r="D178" s="271"/>
      <c r="E178" s="8">
        <f>SUM(E171-E172)</f>
        <v>1017.6900000000023</v>
      </c>
      <c r="F178" s="112">
        <f>F171-F172</f>
        <v>0</v>
      </c>
      <c r="G178" s="112">
        <f>G171-G172</f>
        <v>1017.6900000000023</v>
      </c>
      <c r="H178" s="143">
        <f>H171-H172</f>
        <v>0</v>
      </c>
      <c r="I178" s="42">
        <f>I171-I172</f>
        <v>0</v>
      </c>
      <c r="J178" s="80">
        <f>J171-J172</f>
        <v>0</v>
      </c>
      <c r="K178" s="2"/>
    </row>
    <row r="179" spans="1:11" ht="12.75" customHeight="1">
      <c r="A179" s="277"/>
      <c r="B179" s="270" t="s">
        <v>36</v>
      </c>
      <c r="C179" s="270"/>
      <c r="D179" s="271"/>
      <c r="E179" s="8">
        <f>SUM(F179,G179,H179)</f>
        <v>0</v>
      </c>
      <c r="F179" s="5">
        <v>0</v>
      </c>
      <c r="G179" s="5">
        <v>0</v>
      </c>
      <c r="H179" s="66">
        <f aca="true" t="shared" si="25" ref="H179:H188">I179+J179</f>
        <v>0</v>
      </c>
      <c r="I179" s="66">
        <v>0</v>
      </c>
      <c r="J179" s="81">
        <v>0</v>
      </c>
      <c r="K179" s="2"/>
    </row>
    <row r="180" spans="1:11" ht="12" customHeight="1">
      <c r="A180" s="277"/>
      <c r="B180" s="272" t="s">
        <v>15</v>
      </c>
      <c r="C180" s="273"/>
      <c r="D180" s="21" t="s">
        <v>8</v>
      </c>
      <c r="E180" s="9">
        <f aca="true" t="shared" si="26" ref="E180:E188">SUM(F180:H180)</f>
        <v>39</v>
      </c>
      <c r="F180" s="55">
        <v>0</v>
      </c>
      <c r="G180" s="55">
        <v>39</v>
      </c>
      <c r="H180" s="153">
        <f t="shared" si="25"/>
        <v>0</v>
      </c>
      <c r="I180" s="69">
        <v>0</v>
      </c>
      <c r="J180" s="82">
        <v>0</v>
      </c>
      <c r="K180" s="2"/>
    </row>
    <row r="181" spans="1:11" ht="12.75" customHeight="1" thickBot="1">
      <c r="A181" s="278"/>
      <c r="B181" s="274"/>
      <c r="C181" s="275"/>
      <c r="D181" s="22" t="s">
        <v>34</v>
      </c>
      <c r="E181" s="11">
        <f t="shared" si="26"/>
        <v>0</v>
      </c>
      <c r="F181" s="56">
        <v>0</v>
      </c>
      <c r="G181" s="56">
        <v>0</v>
      </c>
      <c r="H181" s="154">
        <f t="shared" si="25"/>
        <v>0</v>
      </c>
      <c r="I181" s="72">
        <v>0</v>
      </c>
      <c r="J181" s="83">
        <v>0</v>
      </c>
      <c r="K181" s="2"/>
    </row>
    <row r="182" spans="1:11" ht="12.75" customHeight="1">
      <c r="A182" s="256" t="s">
        <v>43</v>
      </c>
      <c r="B182" s="259" t="s">
        <v>1</v>
      </c>
      <c r="C182" s="259"/>
      <c r="D182" s="260"/>
      <c r="E182" s="4">
        <f t="shared" si="26"/>
        <v>2300</v>
      </c>
      <c r="F182" s="32">
        <v>2300</v>
      </c>
      <c r="G182" s="4">
        <v>0</v>
      </c>
      <c r="H182" s="43">
        <f t="shared" si="25"/>
        <v>0</v>
      </c>
      <c r="I182" s="49">
        <v>0</v>
      </c>
      <c r="J182" s="64">
        <v>0</v>
      </c>
      <c r="K182" s="2"/>
    </row>
    <row r="183" spans="1:11" ht="12.75" customHeight="1">
      <c r="A183" s="257"/>
      <c r="B183" s="261" t="s">
        <v>9</v>
      </c>
      <c r="C183" s="262"/>
      <c r="D183" s="16" t="s">
        <v>8</v>
      </c>
      <c r="E183" s="9">
        <f t="shared" si="26"/>
        <v>2210</v>
      </c>
      <c r="F183" s="141">
        <f>SUM(F185:F187)</f>
        <v>2210</v>
      </c>
      <c r="G183" s="107">
        <f>G185+G187</f>
        <v>0</v>
      </c>
      <c r="H183" s="149">
        <f t="shared" si="25"/>
        <v>0</v>
      </c>
      <c r="I183" s="41">
        <f>SUM(I185,I187)</f>
        <v>0</v>
      </c>
      <c r="J183" s="9">
        <f>SUM(J185,J187)</f>
        <v>0</v>
      </c>
      <c r="K183" s="2"/>
    </row>
    <row r="184" spans="1:11" ht="12" customHeight="1">
      <c r="A184" s="257"/>
      <c r="B184" s="263"/>
      <c r="C184" s="264"/>
      <c r="D184" s="17" t="s">
        <v>34</v>
      </c>
      <c r="E184" s="9">
        <f t="shared" si="26"/>
        <v>0</v>
      </c>
      <c r="F184" s="9">
        <f>F186+F188</f>
        <v>0</v>
      </c>
      <c r="G184" s="12">
        <f>G186+G188</f>
        <v>0</v>
      </c>
      <c r="H184" s="149">
        <f t="shared" si="25"/>
        <v>0</v>
      </c>
      <c r="I184" s="41">
        <f>SUM(I186,I188)</f>
        <v>0</v>
      </c>
      <c r="J184" s="9">
        <f>SUM(J186,J188)</f>
        <v>0</v>
      </c>
      <c r="K184" s="2"/>
    </row>
    <row r="185" spans="1:10" ht="12.75" customHeight="1">
      <c r="A185" s="257"/>
      <c r="B185" s="265" t="s">
        <v>10</v>
      </c>
      <c r="C185" s="267" t="s">
        <v>27</v>
      </c>
      <c r="D185" s="18" t="s">
        <v>8</v>
      </c>
      <c r="E185" s="12">
        <f t="shared" si="26"/>
        <v>2210</v>
      </c>
      <c r="F185" s="14">
        <v>2210</v>
      </c>
      <c r="G185" s="14">
        <v>0</v>
      </c>
      <c r="H185" s="151">
        <f t="shared" si="25"/>
        <v>0</v>
      </c>
      <c r="I185" s="44">
        <v>0</v>
      </c>
      <c r="J185" s="78">
        <v>0</v>
      </c>
    </row>
    <row r="186" spans="1:10" ht="12.75" customHeight="1">
      <c r="A186" s="257"/>
      <c r="B186" s="265"/>
      <c r="C186" s="267"/>
      <c r="D186" s="19" t="s">
        <v>34</v>
      </c>
      <c r="E186" s="12">
        <f t="shared" si="26"/>
        <v>0</v>
      </c>
      <c r="F186" s="14">
        <v>0</v>
      </c>
      <c r="G186" s="14">
        <v>0</v>
      </c>
      <c r="H186" s="151">
        <f t="shared" si="25"/>
        <v>0</v>
      </c>
      <c r="I186" s="44">
        <v>0</v>
      </c>
      <c r="J186" s="78">
        <v>0</v>
      </c>
    </row>
    <row r="187" spans="1:10" ht="12.75" customHeight="1">
      <c r="A187" s="257"/>
      <c r="B187" s="265"/>
      <c r="C187" s="268" t="s">
        <v>35</v>
      </c>
      <c r="D187" s="18" t="s">
        <v>8</v>
      </c>
      <c r="E187" s="12">
        <f t="shared" si="26"/>
        <v>0</v>
      </c>
      <c r="F187" s="14">
        <v>0</v>
      </c>
      <c r="G187" s="14">
        <v>0</v>
      </c>
      <c r="H187" s="151">
        <f t="shared" si="25"/>
        <v>0</v>
      </c>
      <c r="I187" s="44">
        <v>0</v>
      </c>
      <c r="J187" s="78">
        <v>0</v>
      </c>
    </row>
    <row r="188" spans="1:10" ht="12.75" customHeight="1">
      <c r="A188" s="257"/>
      <c r="B188" s="266"/>
      <c r="C188" s="269"/>
      <c r="D188" s="20" t="s">
        <v>34</v>
      </c>
      <c r="E188" s="12">
        <f t="shared" si="26"/>
        <v>0</v>
      </c>
      <c r="F188" s="23">
        <v>0</v>
      </c>
      <c r="G188" s="23">
        <v>0</v>
      </c>
      <c r="H188" s="155">
        <f t="shared" si="25"/>
        <v>0</v>
      </c>
      <c r="I188" s="62">
        <v>0</v>
      </c>
      <c r="J188" s="79">
        <v>0</v>
      </c>
    </row>
    <row r="189" spans="1:10" ht="11.25" customHeight="1">
      <c r="A189" s="257"/>
      <c r="B189" s="270" t="s">
        <v>11</v>
      </c>
      <c r="C189" s="270"/>
      <c r="D189" s="271"/>
      <c r="E189" s="8">
        <f>SUM(E182-E183)</f>
        <v>90</v>
      </c>
      <c r="F189" s="112">
        <f>F182-F183</f>
        <v>90</v>
      </c>
      <c r="G189" s="8">
        <f>G182-G183</f>
        <v>0</v>
      </c>
      <c r="H189" s="42">
        <f>H182-H183</f>
        <v>0</v>
      </c>
      <c r="I189" s="42">
        <f>I182-I183</f>
        <v>0</v>
      </c>
      <c r="J189" s="80">
        <f>J182-J183</f>
        <v>0</v>
      </c>
    </row>
    <row r="190" spans="1:10" ht="12" customHeight="1">
      <c r="A190" s="257"/>
      <c r="B190" s="270" t="s">
        <v>36</v>
      </c>
      <c r="C190" s="270"/>
      <c r="D190" s="271"/>
      <c r="E190" s="8">
        <f>SUM(F190,G190,H190)</f>
        <v>0</v>
      </c>
      <c r="F190" s="5">
        <v>0</v>
      </c>
      <c r="G190" s="5">
        <v>0</v>
      </c>
      <c r="H190" s="66">
        <f aca="true" t="shared" si="27" ref="H190:H199">I190+J190</f>
        <v>0</v>
      </c>
      <c r="I190" s="66">
        <v>0</v>
      </c>
      <c r="J190" s="81">
        <v>0</v>
      </c>
    </row>
    <row r="191" spans="1:10" ht="12.75" customHeight="1">
      <c r="A191" s="257"/>
      <c r="B191" s="272" t="s">
        <v>15</v>
      </c>
      <c r="C191" s="273"/>
      <c r="D191" s="21" t="s">
        <v>8</v>
      </c>
      <c r="E191" s="9">
        <f aca="true" t="shared" si="28" ref="E191:E199">SUM(F191:H191)</f>
        <v>47</v>
      </c>
      <c r="F191" s="55">
        <v>47</v>
      </c>
      <c r="G191" s="55">
        <v>0</v>
      </c>
      <c r="H191" s="153">
        <f t="shared" si="27"/>
        <v>0</v>
      </c>
      <c r="I191" s="69">
        <v>0</v>
      </c>
      <c r="J191" s="82">
        <v>0</v>
      </c>
    </row>
    <row r="192" spans="1:10" ht="12.75" customHeight="1" thickBot="1">
      <c r="A192" s="258"/>
      <c r="B192" s="274"/>
      <c r="C192" s="275"/>
      <c r="D192" s="22" t="s">
        <v>34</v>
      </c>
      <c r="E192" s="11">
        <f t="shared" si="28"/>
        <v>0</v>
      </c>
      <c r="F192" s="56">
        <v>0</v>
      </c>
      <c r="G192" s="56">
        <v>0</v>
      </c>
      <c r="H192" s="154">
        <f t="shared" si="27"/>
        <v>0</v>
      </c>
      <c r="I192" s="72">
        <v>0</v>
      </c>
      <c r="J192" s="83">
        <v>0</v>
      </c>
    </row>
    <row r="193" spans="1:254" s="1" customFormat="1" ht="12.75" customHeight="1">
      <c r="A193" s="276" t="s">
        <v>29</v>
      </c>
      <c r="B193" s="279" t="s">
        <v>1</v>
      </c>
      <c r="C193" s="279"/>
      <c r="D193" s="280"/>
      <c r="E193" s="4">
        <f t="shared" si="28"/>
        <v>58073</v>
      </c>
      <c r="F193" s="4">
        <v>58073</v>
      </c>
      <c r="G193" s="4">
        <v>0</v>
      </c>
      <c r="H193" s="43">
        <f t="shared" si="27"/>
        <v>0</v>
      </c>
      <c r="I193" s="49">
        <v>0</v>
      </c>
      <c r="J193" s="64">
        <v>0</v>
      </c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</row>
    <row r="194" spans="1:254" s="1" customFormat="1" ht="12.75" customHeight="1">
      <c r="A194" s="277"/>
      <c r="B194" s="261" t="s">
        <v>9</v>
      </c>
      <c r="C194" s="262"/>
      <c r="D194" s="16" t="s">
        <v>8</v>
      </c>
      <c r="E194" s="9">
        <f t="shared" si="28"/>
        <v>58072.63</v>
      </c>
      <c r="F194" s="113">
        <f>SUM(F196,F198)</f>
        <v>58072.63</v>
      </c>
      <c r="G194" s="107">
        <f>SUM(G196,G198)</f>
        <v>0</v>
      </c>
      <c r="H194" s="149">
        <f t="shared" si="27"/>
        <v>0</v>
      </c>
      <c r="I194" s="41">
        <f>SUM(I196,I198)</f>
        <v>0</v>
      </c>
      <c r="J194" s="9">
        <f>SUM(J196,J198)</f>
        <v>0</v>
      </c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</row>
    <row r="195" spans="1:254" s="1" customFormat="1" ht="12.75" customHeight="1">
      <c r="A195" s="277"/>
      <c r="B195" s="263"/>
      <c r="C195" s="264"/>
      <c r="D195" s="17" t="s">
        <v>34</v>
      </c>
      <c r="E195" s="9">
        <f t="shared" si="28"/>
        <v>58072.63</v>
      </c>
      <c r="F195" s="12">
        <f>F197+F199</f>
        <v>58072.63</v>
      </c>
      <c r="G195" s="12">
        <f>G197+G199</f>
        <v>0</v>
      </c>
      <c r="H195" s="149">
        <f t="shared" si="27"/>
        <v>0</v>
      </c>
      <c r="I195" s="41">
        <f>SUM(I197,I199)</f>
        <v>0</v>
      </c>
      <c r="J195" s="9">
        <f>SUM(J197,J199)</f>
        <v>0</v>
      </c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</row>
    <row r="196" spans="1:254" s="1" customFormat="1" ht="12.75" customHeight="1">
      <c r="A196" s="277"/>
      <c r="B196" s="265" t="s">
        <v>10</v>
      </c>
      <c r="C196" s="267" t="s">
        <v>27</v>
      </c>
      <c r="D196" s="18" t="s">
        <v>8</v>
      </c>
      <c r="E196" s="12">
        <f t="shared" si="28"/>
        <v>58072.63</v>
      </c>
      <c r="F196" s="14">
        <v>58072.63</v>
      </c>
      <c r="G196" s="14">
        <v>0</v>
      </c>
      <c r="H196" s="151">
        <f t="shared" si="27"/>
        <v>0</v>
      </c>
      <c r="I196" s="44">
        <v>0</v>
      </c>
      <c r="J196" s="78">
        <v>0</v>
      </c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</row>
    <row r="197" spans="1:254" s="1" customFormat="1" ht="12.75" customHeight="1">
      <c r="A197" s="277"/>
      <c r="B197" s="265"/>
      <c r="C197" s="267"/>
      <c r="D197" s="19" t="s">
        <v>34</v>
      </c>
      <c r="E197" s="12">
        <f t="shared" si="28"/>
        <v>58072.63</v>
      </c>
      <c r="F197" s="14">
        <v>58072.63</v>
      </c>
      <c r="G197" s="14">
        <v>0</v>
      </c>
      <c r="H197" s="151">
        <f t="shared" si="27"/>
        <v>0</v>
      </c>
      <c r="I197" s="44">
        <v>0</v>
      </c>
      <c r="J197" s="78">
        <v>0</v>
      </c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</row>
    <row r="198" spans="1:254" s="1" customFormat="1" ht="12.75" customHeight="1">
      <c r="A198" s="277"/>
      <c r="B198" s="265"/>
      <c r="C198" s="268" t="s">
        <v>35</v>
      </c>
      <c r="D198" s="18" t="s">
        <v>8</v>
      </c>
      <c r="E198" s="12">
        <f t="shared" si="28"/>
        <v>0</v>
      </c>
      <c r="F198" s="14">
        <v>0</v>
      </c>
      <c r="G198" s="14">
        <v>0</v>
      </c>
      <c r="H198" s="151">
        <f t="shared" si="27"/>
        <v>0</v>
      </c>
      <c r="I198" s="44">
        <v>0</v>
      </c>
      <c r="J198" s="78">
        <v>0</v>
      </c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</row>
    <row r="199" spans="1:254" s="1" customFormat="1" ht="12.75" customHeight="1">
      <c r="A199" s="277"/>
      <c r="B199" s="266"/>
      <c r="C199" s="269"/>
      <c r="D199" s="20" t="s">
        <v>34</v>
      </c>
      <c r="E199" s="12">
        <f t="shared" si="28"/>
        <v>0</v>
      </c>
      <c r="F199" s="14">
        <v>0</v>
      </c>
      <c r="G199" s="23">
        <v>0</v>
      </c>
      <c r="H199" s="155">
        <f t="shared" si="27"/>
        <v>0</v>
      </c>
      <c r="I199" s="62">
        <v>0</v>
      </c>
      <c r="J199" s="79">
        <v>0</v>
      </c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</row>
    <row r="200" spans="1:254" s="1" customFormat="1" ht="12" customHeight="1">
      <c r="A200" s="277"/>
      <c r="B200" s="270" t="s">
        <v>11</v>
      </c>
      <c r="C200" s="270"/>
      <c r="D200" s="271"/>
      <c r="E200" s="8">
        <f>SUM(E193-E194)</f>
        <v>0.37000000000261934</v>
      </c>
      <c r="F200" s="112">
        <f>F193-F194</f>
        <v>0.37000000000261934</v>
      </c>
      <c r="G200" s="8">
        <f>G193-G194</f>
        <v>0</v>
      </c>
      <c r="H200" s="42">
        <f>H193-H194</f>
        <v>0</v>
      </c>
      <c r="I200" s="42">
        <f>I193-I194</f>
        <v>0</v>
      </c>
      <c r="J200" s="80">
        <f>J193-J194</f>
        <v>0</v>
      </c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</row>
    <row r="201" spans="1:254" s="1" customFormat="1" ht="12" customHeight="1">
      <c r="A201" s="277"/>
      <c r="B201" s="270" t="s">
        <v>36</v>
      </c>
      <c r="C201" s="270"/>
      <c r="D201" s="271"/>
      <c r="E201" s="8">
        <f>SUM(F201,G201,H201)</f>
        <v>0</v>
      </c>
      <c r="F201" s="5">
        <v>0</v>
      </c>
      <c r="G201" s="5">
        <v>0</v>
      </c>
      <c r="H201" s="66">
        <f aca="true" t="shared" si="29" ref="H201:H210">I201+J201</f>
        <v>0</v>
      </c>
      <c r="I201" s="66">
        <v>0</v>
      </c>
      <c r="J201" s="81">
        <v>0</v>
      </c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</row>
    <row r="202" spans="1:254" s="1" customFormat="1" ht="10.5" customHeight="1">
      <c r="A202" s="277"/>
      <c r="B202" s="272" t="s">
        <v>15</v>
      </c>
      <c r="C202" s="273"/>
      <c r="D202" s="21" t="s">
        <v>8</v>
      </c>
      <c r="E202" s="9">
        <f aca="true" t="shared" si="30" ref="E202:E210">SUM(F202:H202)</f>
        <v>3</v>
      </c>
      <c r="F202" s="55">
        <v>3</v>
      </c>
      <c r="G202" s="55">
        <v>0</v>
      </c>
      <c r="H202" s="153">
        <f t="shared" si="29"/>
        <v>0</v>
      </c>
      <c r="I202" s="69">
        <v>0</v>
      </c>
      <c r="J202" s="82">
        <v>0</v>
      </c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</row>
    <row r="203" spans="1:254" s="1" customFormat="1" ht="12" customHeight="1" thickBot="1">
      <c r="A203" s="278"/>
      <c r="B203" s="274"/>
      <c r="C203" s="275"/>
      <c r="D203" s="22" t="s">
        <v>34</v>
      </c>
      <c r="E203" s="11">
        <f t="shared" si="30"/>
        <v>3</v>
      </c>
      <c r="F203" s="56">
        <v>3</v>
      </c>
      <c r="G203" s="56">
        <v>0</v>
      </c>
      <c r="H203" s="154">
        <f t="shared" si="29"/>
        <v>0</v>
      </c>
      <c r="I203" s="72">
        <v>0</v>
      </c>
      <c r="J203" s="83">
        <v>0</v>
      </c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</row>
    <row r="204" spans="1:10" ht="11.25" customHeight="1">
      <c r="A204" s="256" t="s">
        <v>30</v>
      </c>
      <c r="B204" s="259" t="s">
        <v>1</v>
      </c>
      <c r="C204" s="259"/>
      <c r="D204" s="260"/>
      <c r="E204" s="4">
        <f t="shared" si="30"/>
        <v>0</v>
      </c>
      <c r="F204" s="32">
        <v>0</v>
      </c>
      <c r="G204" s="4">
        <v>0</v>
      </c>
      <c r="H204" s="43">
        <f t="shared" si="29"/>
        <v>0</v>
      </c>
      <c r="I204" s="49"/>
      <c r="J204" s="64"/>
    </row>
    <row r="205" spans="1:10" ht="12" customHeight="1">
      <c r="A205" s="257"/>
      <c r="B205" s="261" t="s">
        <v>9</v>
      </c>
      <c r="C205" s="262"/>
      <c r="D205" s="16" t="s">
        <v>8</v>
      </c>
      <c r="E205" s="9">
        <f t="shared" si="30"/>
        <v>0</v>
      </c>
      <c r="F205" s="9">
        <f>SUM(F207,F209)</f>
        <v>0</v>
      </c>
      <c r="G205" s="107">
        <f>SUM(G207,G209)</f>
        <v>0</v>
      </c>
      <c r="H205" s="149">
        <f t="shared" si="29"/>
        <v>0</v>
      </c>
      <c r="I205" s="41">
        <f>SUM(I207,I209)</f>
        <v>0</v>
      </c>
      <c r="J205" s="9">
        <f>SUM(J207,J209)</f>
        <v>0</v>
      </c>
    </row>
    <row r="206" spans="1:10" ht="9.75" customHeight="1">
      <c r="A206" s="257"/>
      <c r="B206" s="263"/>
      <c r="C206" s="264"/>
      <c r="D206" s="17" t="s">
        <v>34</v>
      </c>
      <c r="E206" s="9">
        <f t="shared" si="30"/>
        <v>0</v>
      </c>
      <c r="F206" s="9">
        <f>F208+F210</f>
        <v>0</v>
      </c>
      <c r="G206" s="12">
        <f>G208+G210</f>
        <v>0</v>
      </c>
      <c r="H206" s="149">
        <f t="shared" si="29"/>
        <v>0</v>
      </c>
      <c r="I206" s="41">
        <f>SUM(I208,I210)</f>
        <v>0</v>
      </c>
      <c r="J206" s="9">
        <f>SUM(J208,J210)</f>
        <v>0</v>
      </c>
    </row>
    <row r="207" spans="1:10" ht="12.75">
      <c r="A207" s="257"/>
      <c r="B207" s="265" t="s">
        <v>10</v>
      </c>
      <c r="C207" s="267" t="s">
        <v>27</v>
      </c>
      <c r="D207" s="18" t="s">
        <v>8</v>
      </c>
      <c r="E207" s="12">
        <f t="shared" si="30"/>
        <v>0</v>
      </c>
      <c r="F207" s="14">
        <v>0</v>
      </c>
      <c r="G207" s="14">
        <v>0</v>
      </c>
      <c r="H207" s="151">
        <f t="shared" si="29"/>
        <v>0</v>
      </c>
      <c r="I207" s="44">
        <v>0</v>
      </c>
      <c r="J207" s="78">
        <v>0</v>
      </c>
    </row>
    <row r="208" spans="1:10" ht="12.75">
      <c r="A208" s="257"/>
      <c r="B208" s="265"/>
      <c r="C208" s="267"/>
      <c r="D208" s="19" t="s">
        <v>34</v>
      </c>
      <c r="E208" s="12">
        <f t="shared" si="30"/>
        <v>0</v>
      </c>
      <c r="F208" s="14">
        <v>0</v>
      </c>
      <c r="G208" s="14">
        <v>0</v>
      </c>
      <c r="H208" s="151">
        <f t="shared" si="29"/>
        <v>0</v>
      </c>
      <c r="I208" s="44">
        <v>0</v>
      </c>
      <c r="J208" s="78">
        <v>0</v>
      </c>
    </row>
    <row r="209" spans="1:10" ht="12.75">
      <c r="A209" s="257"/>
      <c r="B209" s="265"/>
      <c r="C209" s="268" t="s">
        <v>35</v>
      </c>
      <c r="D209" s="18" t="s">
        <v>8</v>
      </c>
      <c r="E209" s="12">
        <f t="shared" si="30"/>
        <v>0</v>
      </c>
      <c r="F209" s="14">
        <v>0</v>
      </c>
      <c r="G209" s="14">
        <v>0</v>
      </c>
      <c r="H209" s="151">
        <f t="shared" si="29"/>
        <v>0</v>
      </c>
      <c r="I209" s="44">
        <v>0</v>
      </c>
      <c r="J209" s="78">
        <v>0</v>
      </c>
    </row>
    <row r="210" spans="1:10" ht="12.75">
      <c r="A210" s="257"/>
      <c r="B210" s="266"/>
      <c r="C210" s="269"/>
      <c r="D210" s="20" t="s">
        <v>34</v>
      </c>
      <c r="E210" s="12">
        <f t="shared" si="30"/>
        <v>0</v>
      </c>
      <c r="F210" s="23">
        <v>0</v>
      </c>
      <c r="G210" s="23">
        <v>0</v>
      </c>
      <c r="H210" s="155">
        <f t="shared" si="29"/>
        <v>0</v>
      </c>
      <c r="I210" s="62">
        <v>0</v>
      </c>
      <c r="J210" s="79">
        <v>0</v>
      </c>
    </row>
    <row r="211" spans="1:10" ht="11.25" customHeight="1">
      <c r="A211" s="257"/>
      <c r="B211" s="270" t="s">
        <v>11</v>
      </c>
      <c r="C211" s="270"/>
      <c r="D211" s="271"/>
      <c r="E211" s="8">
        <f>SUM(E204-E205)</f>
        <v>0</v>
      </c>
      <c r="F211" s="8">
        <f>F204-F205</f>
        <v>0</v>
      </c>
      <c r="G211" s="8">
        <f>G204-G205</f>
        <v>0</v>
      </c>
      <c r="H211" s="42">
        <f>H204-H205</f>
        <v>0</v>
      </c>
      <c r="I211" s="42">
        <f>I204-I205</f>
        <v>0</v>
      </c>
      <c r="J211" s="80">
        <f>J204-J205</f>
        <v>0</v>
      </c>
    </row>
    <row r="212" spans="1:10" ht="11.25" customHeight="1">
      <c r="A212" s="257"/>
      <c r="B212" s="270" t="s">
        <v>36</v>
      </c>
      <c r="C212" s="270"/>
      <c r="D212" s="271"/>
      <c r="E212" s="8">
        <f>SUM(F212,G212,H212)</f>
        <v>0</v>
      </c>
      <c r="F212" s="5">
        <v>0</v>
      </c>
      <c r="G212" s="5">
        <v>0</v>
      </c>
      <c r="H212" s="66">
        <f>I212+J212</f>
        <v>0</v>
      </c>
      <c r="I212" s="66">
        <v>0</v>
      </c>
      <c r="J212" s="81">
        <v>0</v>
      </c>
    </row>
    <row r="213" spans="1:10" ht="12.75">
      <c r="A213" s="257"/>
      <c r="B213" s="272" t="s">
        <v>15</v>
      </c>
      <c r="C213" s="273"/>
      <c r="D213" s="21" t="s">
        <v>8</v>
      </c>
      <c r="E213" s="9">
        <f>SUM(F213:H213)</f>
        <v>0</v>
      </c>
      <c r="F213" s="55">
        <v>0</v>
      </c>
      <c r="G213" s="55">
        <v>0</v>
      </c>
      <c r="H213" s="153">
        <f>I213+J213</f>
        <v>0</v>
      </c>
      <c r="I213" s="69">
        <v>0</v>
      </c>
      <c r="J213" s="82">
        <v>0</v>
      </c>
    </row>
    <row r="214" spans="1:10" ht="13.5" thickBot="1">
      <c r="A214" s="258"/>
      <c r="B214" s="274"/>
      <c r="C214" s="275"/>
      <c r="D214" s="22" t="s">
        <v>34</v>
      </c>
      <c r="E214" s="11">
        <f>SUM(F214:H214)</f>
        <v>0</v>
      </c>
      <c r="F214" s="56">
        <v>0</v>
      </c>
      <c r="G214" s="56">
        <v>0</v>
      </c>
      <c r="H214" s="154">
        <f>I214+J214</f>
        <v>0</v>
      </c>
      <c r="I214" s="72">
        <v>0</v>
      </c>
      <c r="J214" s="83">
        <v>0</v>
      </c>
    </row>
  </sheetData>
  <sheetProtection/>
  <mergeCells count="163">
    <mergeCell ref="A2:J2"/>
    <mergeCell ref="A3:J3"/>
    <mergeCell ref="A4:J4"/>
    <mergeCell ref="A5:D7"/>
    <mergeCell ref="E5:E7"/>
    <mergeCell ref="F5:H6"/>
    <mergeCell ref="A8:A18"/>
    <mergeCell ref="B8:D8"/>
    <mergeCell ref="B9:C10"/>
    <mergeCell ref="B11:B14"/>
    <mergeCell ref="C11:C12"/>
    <mergeCell ref="C13:C14"/>
    <mergeCell ref="B15:D15"/>
    <mergeCell ref="B16:D16"/>
    <mergeCell ref="B17:C18"/>
    <mergeCell ref="A19:A29"/>
    <mergeCell ref="B19:D19"/>
    <mergeCell ref="B20:C21"/>
    <mergeCell ref="B22:B25"/>
    <mergeCell ref="C22:C23"/>
    <mergeCell ref="C24:C25"/>
    <mergeCell ref="B26:D26"/>
    <mergeCell ref="B27:D27"/>
    <mergeCell ref="B28:C29"/>
    <mergeCell ref="A30:A40"/>
    <mergeCell ref="B30:D30"/>
    <mergeCell ref="B31:C32"/>
    <mergeCell ref="B33:B36"/>
    <mergeCell ref="C33:C34"/>
    <mergeCell ref="C35:C36"/>
    <mergeCell ref="B37:D37"/>
    <mergeCell ref="B38:D38"/>
    <mergeCell ref="B39:C40"/>
    <mergeCell ref="A48:D49"/>
    <mergeCell ref="E48:E49"/>
    <mergeCell ref="F48:H48"/>
    <mergeCell ref="A50:A60"/>
    <mergeCell ref="B50:D50"/>
    <mergeCell ref="B51:C52"/>
    <mergeCell ref="B53:B56"/>
    <mergeCell ref="C53:C54"/>
    <mergeCell ref="C55:C56"/>
    <mergeCell ref="B57:D57"/>
    <mergeCell ref="B58:D58"/>
    <mergeCell ref="B59:C60"/>
    <mergeCell ref="A61:A71"/>
    <mergeCell ref="B61:D61"/>
    <mergeCell ref="B62:C63"/>
    <mergeCell ref="B64:B67"/>
    <mergeCell ref="C64:C65"/>
    <mergeCell ref="C66:C67"/>
    <mergeCell ref="B68:D68"/>
    <mergeCell ref="B69:D69"/>
    <mergeCell ref="B70:C71"/>
    <mergeCell ref="A72:A82"/>
    <mergeCell ref="B72:D72"/>
    <mergeCell ref="B73:C74"/>
    <mergeCell ref="B75:B78"/>
    <mergeCell ref="C75:C76"/>
    <mergeCell ref="C77:C78"/>
    <mergeCell ref="B79:D79"/>
    <mergeCell ref="B80:D80"/>
    <mergeCell ref="B81:C82"/>
    <mergeCell ref="A88:D89"/>
    <mergeCell ref="E88:E89"/>
    <mergeCell ref="F88:H88"/>
    <mergeCell ref="A90:A100"/>
    <mergeCell ref="B90:D90"/>
    <mergeCell ref="B91:C92"/>
    <mergeCell ref="B93:B96"/>
    <mergeCell ref="C93:C94"/>
    <mergeCell ref="C95:C96"/>
    <mergeCell ref="B97:D97"/>
    <mergeCell ref="B98:D98"/>
    <mergeCell ref="B99:C100"/>
    <mergeCell ref="A101:A111"/>
    <mergeCell ref="B101:D101"/>
    <mergeCell ref="B102:C103"/>
    <mergeCell ref="B104:B107"/>
    <mergeCell ref="C104:C105"/>
    <mergeCell ref="C106:C107"/>
    <mergeCell ref="B108:D108"/>
    <mergeCell ref="B109:D109"/>
    <mergeCell ref="B110:C111"/>
    <mergeCell ref="A112:A122"/>
    <mergeCell ref="B112:D112"/>
    <mergeCell ref="B113:C114"/>
    <mergeCell ref="B115:B118"/>
    <mergeCell ref="C115:C116"/>
    <mergeCell ref="C117:C118"/>
    <mergeCell ref="B119:D119"/>
    <mergeCell ref="B120:D120"/>
    <mergeCell ref="B121:C122"/>
    <mergeCell ref="A130:D131"/>
    <mergeCell ref="E130:E131"/>
    <mergeCell ref="F130:H130"/>
    <mergeCell ref="A132:A142"/>
    <mergeCell ref="B132:D132"/>
    <mergeCell ref="B133:C134"/>
    <mergeCell ref="B135:B138"/>
    <mergeCell ref="C135:C136"/>
    <mergeCell ref="C137:C138"/>
    <mergeCell ref="B139:D139"/>
    <mergeCell ref="B140:D140"/>
    <mergeCell ref="B141:C142"/>
    <mergeCell ref="A143:A153"/>
    <mergeCell ref="B143:D143"/>
    <mergeCell ref="B144:C145"/>
    <mergeCell ref="B146:B149"/>
    <mergeCell ref="C146:C147"/>
    <mergeCell ref="C148:C149"/>
    <mergeCell ref="B150:D150"/>
    <mergeCell ref="B151:D151"/>
    <mergeCell ref="B152:C153"/>
    <mergeCell ref="A154:A164"/>
    <mergeCell ref="B154:D154"/>
    <mergeCell ref="B155:C156"/>
    <mergeCell ref="B157:B160"/>
    <mergeCell ref="C157:C158"/>
    <mergeCell ref="C159:C160"/>
    <mergeCell ref="B161:D161"/>
    <mergeCell ref="B162:D162"/>
    <mergeCell ref="B163:C164"/>
    <mergeCell ref="A169:D170"/>
    <mergeCell ref="E169:E170"/>
    <mergeCell ref="F169:H169"/>
    <mergeCell ref="A171:A181"/>
    <mergeCell ref="B171:D171"/>
    <mergeCell ref="B172:C173"/>
    <mergeCell ref="B174:B177"/>
    <mergeCell ref="C174:C175"/>
    <mergeCell ref="C176:C177"/>
    <mergeCell ref="B178:D178"/>
    <mergeCell ref="B179:D179"/>
    <mergeCell ref="B180:C181"/>
    <mergeCell ref="A182:A192"/>
    <mergeCell ref="B182:D182"/>
    <mergeCell ref="B183:C184"/>
    <mergeCell ref="B185:B188"/>
    <mergeCell ref="C185:C186"/>
    <mergeCell ref="C187:C188"/>
    <mergeCell ref="B189:D189"/>
    <mergeCell ref="B190:D190"/>
    <mergeCell ref="B191:C192"/>
    <mergeCell ref="A193:A203"/>
    <mergeCell ref="B193:D193"/>
    <mergeCell ref="B194:C195"/>
    <mergeCell ref="B196:B199"/>
    <mergeCell ref="C196:C197"/>
    <mergeCell ref="C198:C199"/>
    <mergeCell ref="B200:D200"/>
    <mergeCell ref="B201:D201"/>
    <mergeCell ref="B202:C203"/>
    <mergeCell ref="I1:J1"/>
    <mergeCell ref="A204:A214"/>
    <mergeCell ref="B204:D204"/>
    <mergeCell ref="B205:C206"/>
    <mergeCell ref="B207:B210"/>
    <mergeCell ref="C207:C208"/>
    <mergeCell ref="C209:C210"/>
    <mergeCell ref="B211:D211"/>
    <mergeCell ref="B212:D212"/>
    <mergeCell ref="B213:C214"/>
  </mergeCells>
  <printOptions/>
  <pageMargins left="0.2362204724409449" right="0.2362204724409449" top="0.15748031496062992" bottom="0.15748031496062992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Brodnica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Ruciński</dc:creator>
  <cp:keywords/>
  <dc:description/>
  <cp:lastModifiedBy>PUP</cp:lastModifiedBy>
  <cp:lastPrinted>2012-04-16T07:14:43Z</cp:lastPrinted>
  <dcterms:created xsi:type="dcterms:W3CDTF">2004-03-05T08:34:22Z</dcterms:created>
  <dcterms:modified xsi:type="dcterms:W3CDTF">2012-03-13T08:45:49Z</dcterms:modified>
  <cp:category/>
  <cp:version/>
  <cp:contentType/>
  <cp:contentStatus/>
</cp:coreProperties>
</file>